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<sst xmlns="http://schemas.openxmlformats.org/spreadsheetml/2006/main" count="241" uniqueCount="193">
  <si>
    <t>School</t>
  </si>
  <si>
    <t>Location</t>
  </si>
  <si>
    <t>Year 1 - tuition &amp; fees</t>
  </si>
  <si>
    <t>Year 1 - COL</t>
  </si>
  <si>
    <t>Year 2 - tuition &amp; fees</t>
  </si>
  <si>
    <t>Year 2 - COL</t>
  </si>
  <si>
    <t>Year 3 - tuition &amp; fees</t>
  </si>
  <si>
    <t>Year 3 - COL</t>
  </si>
  <si>
    <t>Year 4 - tuition &amp; fees</t>
  </si>
  <si>
    <t>Year 4 - COL</t>
  </si>
  <si>
    <t>TOTAL w/o interest</t>
  </si>
  <si>
    <t>Federal Direct Loan maximum allowed amount + Direct loan origination fee of 1.062% (hereby known as first half loan)</t>
  </si>
  <si>
    <t>Amount of Graduate Plus loan + origination fee of 4.248% (hereby known as second half loan)</t>
  </si>
  <si>
    <t>Year 1 accrued school cost with interest</t>
  </si>
  <si>
    <t>Year 2 first half loan at 6.6% interest, 3.5% increase in tuition per year</t>
  </si>
  <si>
    <t>Year 2 second half with 7.6% interest, 3.5% tuition growth per year</t>
  </si>
  <si>
    <t>Year 2 accrued school cost with interest</t>
  </si>
  <si>
    <t>Year 3 first half loan at 6.6% interest, 3.5% increase in tuition per year</t>
  </si>
  <si>
    <t>Year 3 second half with 7.6% interest, 3.5% tuition growth per year</t>
  </si>
  <si>
    <t>Year 3 accrued school cost with interest</t>
  </si>
  <si>
    <t>Year 4 first half loan at 6.6% interest, 3.5% increase in tuition per year</t>
  </si>
  <si>
    <t>Year 4 second half with 7.6% interest, 3.5% tuition growth per year</t>
  </si>
  <si>
    <t>Year 4 accrued school cost with interest</t>
  </si>
  <si>
    <t>TOTAL w/ interest</t>
  </si>
  <si>
    <r>
      <t xml:space="preserve">Southern Illinois University School of Dental Medicine </t>
    </r>
    <r>
      <rPr>
        <color rgb="FFFF0000"/>
      </rPr>
      <t>(IS)</t>
    </r>
  </si>
  <si>
    <t>Alton, IL</t>
  </si>
  <si>
    <t>2019-2020</t>
  </si>
  <si>
    <r>
      <t>University of Utah School of Dentistry</t>
    </r>
    <r>
      <rPr>
        <color rgb="FFFF0000"/>
      </rPr>
      <t xml:space="preserve"> (IS)</t>
    </r>
  </si>
  <si>
    <t>Salt Lake City, UT</t>
  </si>
  <si>
    <t>2017-2018</t>
  </si>
  <si>
    <r>
      <t xml:space="preserve">Texas A&amp;M University College of Dentistry </t>
    </r>
    <r>
      <rPr>
        <color rgb="FFFF0000"/>
      </rPr>
      <t>(IS)</t>
    </r>
  </si>
  <si>
    <t>Dallas, TX</t>
  </si>
  <si>
    <t>not reported, so guessed</t>
  </si>
  <si>
    <r>
      <t xml:space="preserve">University of Alabama at Birmingham School of Dentistry </t>
    </r>
    <r>
      <rPr>
        <color rgb="FFFF0000"/>
      </rPr>
      <t>(IS)</t>
    </r>
  </si>
  <si>
    <t>Birmingham, AL</t>
  </si>
  <si>
    <r>
      <t xml:space="preserve">UT Health San Antonio School of Dentistry </t>
    </r>
    <r>
      <rPr>
        <color rgb="FFFF0000"/>
      </rPr>
      <t>(IS)</t>
    </r>
  </si>
  <si>
    <t>San Antonio, TX</t>
  </si>
  <si>
    <r>
      <t xml:space="preserve">University of Texas School of Dentistry at Houston </t>
    </r>
    <r>
      <rPr>
        <color rgb="FFFF0000"/>
      </rPr>
      <t>(IS)</t>
    </r>
  </si>
  <si>
    <t>Houston, TX</t>
  </si>
  <si>
    <r>
      <t xml:space="preserve">West Virginia University School of Dentistry </t>
    </r>
    <r>
      <rPr>
        <color rgb="FFFF0000"/>
      </rPr>
      <t>(IS)</t>
    </r>
  </si>
  <si>
    <t>Morgantown, WV</t>
  </si>
  <si>
    <r>
      <t xml:space="preserve">East Carolina University School of Dental Medicine </t>
    </r>
    <r>
      <rPr>
        <color rgb="FFFF0000"/>
      </rPr>
      <t>(IS)</t>
    </r>
  </si>
  <si>
    <t>Greenville, NC</t>
  </si>
  <si>
    <r>
      <t xml:space="preserve">Dental College of Georgia at Augusta University </t>
    </r>
    <r>
      <rPr>
        <color rgb="FFFF0000"/>
      </rPr>
      <t>(IS)</t>
    </r>
  </si>
  <si>
    <t>Augusta, GA</t>
  </si>
  <si>
    <r>
      <t xml:space="preserve">University of Missouri - Kansas City, School of Dentistry </t>
    </r>
    <r>
      <rPr>
        <color rgb="FFFF0000"/>
      </rPr>
      <t>(IS)</t>
    </r>
  </si>
  <si>
    <t>Kansas City, MO</t>
  </si>
  <si>
    <r>
      <t xml:space="preserve">University of Tennessee Health Science Center College of Dentistry </t>
    </r>
    <r>
      <rPr>
        <color rgb="FFFF0000"/>
      </rPr>
      <t>(IS)</t>
    </r>
  </si>
  <si>
    <t>Memphis, TN</t>
  </si>
  <si>
    <r>
      <t xml:space="preserve">University of Mississippi Medical Center School of Dentistry </t>
    </r>
    <r>
      <rPr>
        <color rgb="FFFF0000"/>
      </rPr>
      <t>(IS)</t>
    </r>
  </si>
  <si>
    <t>Jackson, MS</t>
  </si>
  <si>
    <r>
      <t xml:space="preserve">University of Louisville School of Dentistry </t>
    </r>
    <r>
      <rPr>
        <color rgb="FFFF0000"/>
      </rPr>
      <t>(IS)</t>
    </r>
  </si>
  <si>
    <t>Louisville, KY</t>
  </si>
  <si>
    <r>
      <t xml:space="preserve">Indiana University School of Dentistry </t>
    </r>
    <r>
      <rPr>
        <color rgb="FFFF0000"/>
      </rPr>
      <t>(IS)</t>
    </r>
  </si>
  <si>
    <t>Indianapolis, IN</t>
  </si>
  <si>
    <r>
      <t xml:space="preserve">Texas A&amp;M University College of Dentistry </t>
    </r>
    <r>
      <rPr>
        <color rgb="FFFF0000"/>
      </rPr>
      <t>(OOS)</t>
    </r>
  </si>
  <si>
    <r>
      <t xml:space="preserve">University of Kentucky College of Dentistry </t>
    </r>
    <r>
      <rPr>
        <color rgb="FFFF0000"/>
      </rPr>
      <t>(IS)</t>
    </r>
  </si>
  <si>
    <t>Lexington, KY</t>
  </si>
  <si>
    <r>
      <t xml:space="preserve">Southern Illinois University School of Dental Medicine </t>
    </r>
    <r>
      <rPr>
        <color rgb="FFFF0000"/>
      </rPr>
      <t>(OOS)</t>
    </r>
  </si>
  <si>
    <r>
      <t xml:space="preserve">UT Health San Antonio School of Dentistry </t>
    </r>
    <r>
      <rPr>
        <color rgb="FFFF0000"/>
      </rPr>
      <t>(OOS)</t>
    </r>
  </si>
  <si>
    <r>
      <t xml:space="preserve">University of North Carolina at Chapel Hill School of Dentistry </t>
    </r>
    <r>
      <rPr>
        <color rgb="FFFF0000"/>
      </rPr>
      <t>(IS)</t>
    </r>
  </si>
  <si>
    <t>Chapel Hill, NC</t>
  </si>
  <si>
    <r>
      <t xml:space="preserve">Stony Brook University School of Dental Medicine </t>
    </r>
    <r>
      <rPr>
        <color rgb="FFFF0000"/>
      </rPr>
      <t>(IS)</t>
    </r>
  </si>
  <si>
    <t>Stony Brook, NY</t>
  </si>
  <si>
    <r>
      <t xml:space="preserve">University of Florida College of Dentistry </t>
    </r>
    <r>
      <rPr>
        <color rgb="FFFF0000"/>
      </rPr>
      <t>(IS)</t>
    </r>
  </si>
  <si>
    <t>Gainesville, FL</t>
  </si>
  <si>
    <r>
      <t xml:space="preserve">University of Connecticut School of Dental Medicine </t>
    </r>
    <r>
      <rPr>
        <color rgb="FFFF0000"/>
      </rPr>
      <t>(IS)</t>
    </r>
  </si>
  <si>
    <t>Farmington, CT</t>
  </si>
  <si>
    <r>
      <t xml:space="preserve">The University of Iowa College of Dentistry &amp; Dental Clinics </t>
    </r>
    <r>
      <rPr>
        <color rgb="FFFF0000"/>
      </rPr>
      <t>(IS)</t>
    </r>
  </si>
  <si>
    <t>Iowa City, IA</t>
  </si>
  <si>
    <r>
      <t xml:space="preserve">University of Texas School of Dentistry at Houston </t>
    </r>
    <r>
      <rPr>
        <color rgb="FFFF0000"/>
      </rPr>
      <t>(OOS)</t>
    </r>
  </si>
  <si>
    <r>
      <t xml:space="preserve">Louisiana State University Health New Orleans School of Dentistry </t>
    </r>
    <r>
      <rPr>
        <color rgb="FFFF0000"/>
      </rPr>
      <t>(IS)</t>
    </r>
  </si>
  <si>
    <t>New Orleans, LA</t>
  </si>
  <si>
    <r>
      <t xml:space="preserve">Virginia Commonwealth University School of Dentistry </t>
    </r>
    <r>
      <rPr>
        <color rgb="FFFF0000"/>
      </rPr>
      <t>(IS)</t>
    </r>
  </si>
  <si>
    <t>Richmond, VA</t>
  </si>
  <si>
    <r>
      <t xml:space="preserve">University at Buffalo School of Dental Medicine </t>
    </r>
    <r>
      <rPr>
        <color rgb="FFFF0000"/>
      </rPr>
      <t>(IS)</t>
    </r>
  </si>
  <si>
    <t>Buffalo, NY</t>
  </si>
  <si>
    <r>
      <t xml:space="preserve">University of Colorado School of Dental Medicine </t>
    </r>
    <r>
      <rPr>
        <color rgb="FFFF0000"/>
      </rPr>
      <t>(IS)</t>
    </r>
  </si>
  <si>
    <t>Aurora, CO</t>
  </si>
  <si>
    <r>
      <t xml:space="preserve">University of Nebraska Medical Center College of Dentistry </t>
    </r>
    <r>
      <rPr>
        <color rgb="FFFF0000"/>
      </rPr>
      <t>(IS)</t>
    </r>
  </si>
  <si>
    <t>Lincoln, NE</t>
  </si>
  <si>
    <r>
      <t xml:space="preserve">Marquette University School of Dentistry </t>
    </r>
    <r>
      <rPr>
        <color rgb="FFFF0000"/>
      </rPr>
      <t>(IS)</t>
    </r>
  </si>
  <si>
    <t>Milwaukee, WI</t>
  </si>
  <si>
    <r>
      <t xml:space="preserve">University of Oklahoma College of Dentistry </t>
    </r>
    <r>
      <rPr>
        <color rgb="FFFF0000"/>
      </rPr>
      <t>(IS)</t>
    </r>
  </si>
  <si>
    <t>Oklahoma City, OK</t>
  </si>
  <si>
    <r>
      <t xml:space="preserve">The Ohio State University College of Dentistry </t>
    </r>
    <r>
      <rPr>
        <color rgb="FFFF0000"/>
      </rPr>
      <t>(IS)</t>
    </r>
  </si>
  <si>
    <t>Columbus, OH</t>
  </si>
  <si>
    <r>
      <t xml:space="preserve">University of Michigan School of Dentistry </t>
    </r>
    <r>
      <rPr>
        <color rgb="FFFF0000"/>
      </rPr>
      <t>(IS)</t>
    </r>
  </si>
  <si>
    <t>Ann Arbor, MI</t>
  </si>
  <si>
    <r>
      <t xml:space="preserve">Rutgers, The State University of New Jersey, School of Dental Medicine </t>
    </r>
    <r>
      <rPr>
        <color rgb="FFFF0000"/>
      </rPr>
      <t>(IS)</t>
    </r>
  </si>
  <si>
    <t>Newark, NJ</t>
  </si>
  <si>
    <t>Howard University College of Dentistry</t>
  </si>
  <si>
    <t>Washington, DC</t>
  </si>
  <si>
    <r>
      <t xml:space="preserve">University of Minnesota School of Dentistry </t>
    </r>
    <r>
      <rPr>
        <color rgb="FFFF0000"/>
      </rPr>
      <t>(IS)</t>
    </r>
  </si>
  <si>
    <t>Minneapolis, MN</t>
  </si>
  <si>
    <r>
      <t xml:space="preserve">Oregon Health &amp; Science University School of Dentistry </t>
    </r>
    <r>
      <rPr>
        <color rgb="FFFF0000"/>
      </rPr>
      <t>(IS)</t>
    </r>
  </si>
  <si>
    <t>Portland, OR</t>
  </si>
  <si>
    <r>
      <t xml:space="preserve">Medical University of South Carolina James B. Edwards College of Dental Medicine </t>
    </r>
    <r>
      <rPr>
        <color rgb="FFFF0000"/>
      </rPr>
      <t>(IS)</t>
    </r>
  </si>
  <si>
    <t>Charleston, SC</t>
  </si>
  <si>
    <r>
      <t xml:space="preserve">University of Pittsburgh School of Dental Medicine </t>
    </r>
    <r>
      <rPr>
        <color rgb="FFFF0000"/>
      </rPr>
      <t>(IS)</t>
    </r>
  </si>
  <si>
    <t>Pittsburgh, PA</t>
  </si>
  <si>
    <r>
      <t xml:space="preserve">University of California, Los Angeles, School of Dentistry </t>
    </r>
    <r>
      <rPr>
        <color rgb="FFFF0000"/>
      </rPr>
      <t>(IS)</t>
    </r>
  </si>
  <si>
    <t>Los Angeles, CA</t>
  </si>
  <si>
    <r>
      <t>Marquette University School of Dentistry</t>
    </r>
    <r>
      <rPr>
        <color rgb="FFFF0000"/>
      </rPr>
      <t xml:space="preserve"> (OOS)</t>
    </r>
  </si>
  <si>
    <r>
      <t xml:space="preserve">University of Illinois at Chicago College of Dentistry </t>
    </r>
    <r>
      <rPr>
        <color rgb="FFFF0000"/>
      </rPr>
      <t>(IS)</t>
    </r>
  </si>
  <si>
    <t>Chicago, IL</t>
  </si>
  <si>
    <r>
      <t xml:space="preserve">The Maurice H. Kornberg School of Dentistry, Temple University </t>
    </r>
    <r>
      <rPr>
        <color rgb="FFFF0000"/>
      </rPr>
      <t>(IS)</t>
    </r>
  </si>
  <si>
    <t>Philadelphia, PA</t>
  </si>
  <si>
    <t>Meharry Medical College School of Dentistry</t>
  </si>
  <si>
    <t>Nashville, TN</t>
  </si>
  <si>
    <r>
      <t xml:space="preserve">University of Nevada, Las Vegas, School of Dental Medicine </t>
    </r>
    <r>
      <rPr>
        <color rgb="FFFF0000"/>
      </rPr>
      <t>(IS)</t>
    </r>
  </si>
  <si>
    <t>Las Vegas, NV</t>
  </si>
  <si>
    <r>
      <t xml:space="preserve">University of Maryland School of Dentistry </t>
    </r>
    <r>
      <rPr>
        <color rgb="FFFF0000"/>
      </rPr>
      <t>(IS)</t>
    </r>
  </si>
  <si>
    <t>Baltimore, MD</t>
  </si>
  <si>
    <t>Lake Erie College of Osteopathic Medicine School of Dental Medicine</t>
  </si>
  <si>
    <t>Bradenton, FL</t>
  </si>
  <si>
    <r>
      <t xml:space="preserve">University of Pittsburgh School of Dental Medicine </t>
    </r>
    <r>
      <rPr>
        <color rgb="FFFF0000"/>
      </rPr>
      <t>(OOS)</t>
    </r>
  </si>
  <si>
    <r>
      <t xml:space="preserve">University of California, San Francisco, School of Dentistry </t>
    </r>
    <r>
      <rPr>
        <color rgb="FFFF0000"/>
      </rPr>
      <t>(IS)</t>
    </r>
  </si>
  <si>
    <t>San Francisco, CA</t>
  </si>
  <si>
    <r>
      <t xml:space="preserve">University of Washington School of Dentistry </t>
    </r>
    <r>
      <rPr>
        <color rgb="FFFF0000"/>
      </rPr>
      <t>(IS)</t>
    </r>
  </si>
  <si>
    <t>Seattle, WA</t>
  </si>
  <si>
    <r>
      <t xml:space="preserve">University of Alabama at Birmingham School of Dentistry </t>
    </r>
    <r>
      <rPr>
        <color rgb="FFFF0000"/>
      </rPr>
      <t>(OOS)</t>
    </r>
  </si>
  <si>
    <r>
      <t xml:space="preserve">University of Connecticut School of Dental Medicine </t>
    </r>
    <r>
      <rPr>
        <color rgb="FFFF0000"/>
      </rPr>
      <t>(NE res)</t>
    </r>
  </si>
  <si>
    <r>
      <t xml:space="preserve">Stony Brook University School of Dental Medicine </t>
    </r>
    <r>
      <rPr>
        <color rgb="FFFF0000"/>
      </rPr>
      <t>(OOS)</t>
    </r>
  </si>
  <si>
    <r>
      <t xml:space="preserve">Dental College of Georgia at Augusta University </t>
    </r>
    <r>
      <rPr>
        <color rgb="FFFF0000"/>
      </rPr>
      <t>(OOS)</t>
    </r>
  </si>
  <si>
    <r>
      <t xml:space="preserve">The Maurice H. Kornberg School of Dentistry, Temple University </t>
    </r>
    <r>
      <rPr>
        <color rgb="FFFF0000"/>
      </rPr>
      <t>(OOS)</t>
    </r>
  </si>
  <si>
    <r>
      <t xml:space="preserve">The University of Iowa College of Dentistry &amp; Dental Clinics </t>
    </r>
    <r>
      <rPr>
        <color rgb="FFFF0000"/>
      </rPr>
      <t>(OOS)</t>
    </r>
  </si>
  <si>
    <r>
      <t xml:space="preserve">University of Florida College of Dentistry </t>
    </r>
    <r>
      <rPr>
        <color rgb="FFFF0000"/>
      </rPr>
      <t>(OOS)</t>
    </r>
  </si>
  <si>
    <t>University of New England College of Dental Medicine</t>
  </si>
  <si>
    <t>Portland, ME</t>
  </si>
  <si>
    <r>
      <t xml:space="preserve">University of Colorado School of Dental Medicine </t>
    </r>
    <r>
      <rPr>
        <color rgb="FFFF0000"/>
      </rPr>
      <t>(OOS)</t>
    </r>
  </si>
  <si>
    <r>
      <t xml:space="preserve">University at Buffalo School of Dental Medicine </t>
    </r>
    <r>
      <rPr>
        <color rgb="FFFF0000"/>
      </rPr>
      <t>(OOS)</t>
    </r>
  </si>
  <si>
    <r>
      <t xml:space="preserve">University of Michigan School of Dentistry </t>
    </r>
    <r>
      <rPr>
        <color rgb="FFFF0000"/>
      </rPr>
      <t>(OOS)</t>
    </r>
  </si>
  <si>
    <r>
      <t xml:space="preserve">University of California, Los Angeles, School of Dentistry </t>
    </r>
    <r>
      <rPr>
        <color rgb="FFFF0000"/>
      </rPr>
      <t>(OOS)</t>
    </r>
  </si>
  <si>
    <r>
      <t xml:space="preserve">University of Missouri - Kansas City, School of Dentistry </t>
    </r>
    <r>
      <rPr>
        <color rgb="FFFF0000"/>
      </rPr>
      <t>(OOS)</t>
    </r>
  </si>
  <si>
    <t>Creighton University School of Dentistry</t>
  </si>
  <si>
    <t>Omaha, NE</t>
  </si>
  <si>
    <r>
      <t xml:space="preserve">Louisiana State University Health New Orleans School of Dentistry </t>
    </r>
    <r>
      <rPr>
        <color rgb="FFFF0000"/>
      </rPr>
      <t>(OOS)</t>
    </r>
  </si>
  <si>
    <t>Touro College of Dental Medicine at New York Medical College</t>
  </si>
  <si>
    <t>Hawthorne, NY</t>
  </si>
  <si>
    <r>
      <t xml:space="preserve">West Virginia University School of Dentistry </t>
    </r>
    <r>
      <rPr>
        <color rgb="FFFF0000"/>
      </rPr>
      <t>(OOS)</t>
    </r>
  </si>
  <si>
    <t>Case Western Reserve University School of Dental Medicine</t>
  </si>
  <si>
    <t>Cleveland, OH</t>
  </si>
  <si>
    <r>
      <t xml:space="preserve">University of Louisville School of Dentistry </t>
    </r>
    <r>
      <rPr>
        <color rgb="FFFF0000"/>
      </rPr>
      <t>(OOS)</t>
    </r>
  </si>
  <si>
    <r>
      <t xml:space="preserve">Virginia Commonwealth University School of Dentistry </t>
    </r>
    <r>
      <rPr>
        <color rgb="FFFF0000"/>
      </rPr>
      <t>(OOS)</t>
    </r>
  </si>
  <si>
    <r>
      <t xml:space="preserve">University of Tennessee Health Science Center College of Dentistry </t>
    </r>
    <r>
      <rPr>
        <color rgb="FFFF0000"/>
      </rPr>
      <t>(OOS)</t>
    </r>
  </si>
  <si>
    <r>
      <t xml:space="preserve">University of Mississippi Medical Center School of Dentistry </t>
    </r>
    <r>
      <rPr>
        <color rgb="FFFF0000"/>
      </rPr>
      <t>(OOS)</t>
    </r>
  </si>
  <si>
    <r>
      <t xml:space="preserve">University of California, San Francisco, School of Dentistry </t>
    </r>
    <r>
      <rPr>
        <color rgb="FFFF0000"/>
      </rPr>
      <t>(OOS)</t>
    </r>
  </si>
  <si>
    <t>Boston University Henry M. Goldman School of Dental Medicine</t>
  </si>
  <si>
    <t>Boston, MA</t>
  </si>
  <si>
    <r>
      <t xml:space="preserve">University of North Carolina at Chapel Hill School of Dentistry </t>
    </r>
    <r>
      <rPr>
        <color rgb="FFFF0000"/>
      </rPr>
      <t>(OOS)</t>
    </r>
  </si>
  <si>
    <r>
      <t xml:space="preserve">University of Kentucky College of Dentistry </t>
    </r>
    <r>
      <rPr>
        <color rgb="FFFF0000"/>
      </rPr>
      <t>(OOS)</t>
    </r>
  </si>
  <si>
    <t>University of Detroit Mercy School of Dentistry</t>
  </si>
  <si>
    <t>Detroit, MI</t>
  </si>
  <si>
    <r>
      <t xml:space="preserve">Rutgers, The State University of New Jersey, School of Dental Medicine </t>
    </r>
    <r>
      <rPr>
        <color rgb="FFFF0000"/>
      </rPr>
      <t>(OOS)</t>
    </r>
  </si>
  <si>
    <r>
      <t xml:space="preserve">University of Utah School of Dentistry </t>
    </r>
    <r>
      <rPr>
        <color rgb="FFFF0000"/>
      </rPr>
      <t>(OOS)</t>
    </r>
  </si>
  <si>
    <r>
      <t xml:space="preserve">University of Connecticut School of Dental Medicine </t>
    </r>
    <r>
      <rPr>
        <color rgb="FFFF0000"/>
      </rPr>
      <t>(OOS)</t>
    </r>
  </si>
  <si>
    <r>
      <t xml:space="preserve">Oregon Health &amp; Science University School of Dentistry </t>
    </r>
    <r>
      <rPr>
        <color rgb="FFFF0000"/>
      </rPr>
      <t>(OOS)</t>
    </r>
  </si>
  <si>
    <t>Western University of Health Sciences College of Dental Medicine</t>
  </si>
  <si>
    <t>Pomona, CA</t>
  </si>
  <si>
    <t>Harvard School of Dental Medicine</t>
  </si>
  <si>
    <t>A.T. Still University Missouri School of Dentistry &amp; Oral Health</t>
  </si>
  <si>
    <t>Kirksville, MO</t>
  </si>
  <si>
    <r>
      <t xml:space="preserve">Indiana University School of Dentistry </t>
    </r>
    <r>
      <rPr>
        <color rgb="FFFF0000"/>
      </rPr>
      <t>(OOS)</t>
    </r>
  </si>
  <si>
    <t>Loma Linda University School of Dentistry</t>
  </si>
  <si>
    <t>Loma Linda, CA</t>
  </si>
  <si>
    <t>Columbia University College of Dental Medicine</t>
  </si>
  <si>
    <t>New York, NY</t>
  </si>
  <si>
    <r>
      <t xml:space="preserve">Nova Southeastern University College of Dental Medicine </t>
    </r>
    <r>
      <rPr>
        <color rgb="FFFF0000"/>
      </rPr>
      <t>(IS)</t>
    </r>
  </si>
  <si>
    <t>Fort Lauderdale, FL</t>
  </si>
  <si>
    <r>
      <t xml:space="preserve">University of Oklahoma College of Dentistry </t>
    </r>
    <r>
      <rPr>
        <color rgb="FFFF0000"/>
      </rPr>
      <t>(OOS)</t>
    </r>
  </si>
  <si>
    <t>Tufts University School of Dental Medicine</t>
  </si>
  <si>
    <r>
      <t xml:space="preserve">Nova Southeastern University College of Dental Medicine </t>
    </r>
    <r>
      <rPr>
        <color rgb="FFFF0000"/>
      </rPr>
      <t>(OOS)</t>
    </r>
  </si>
  <si>
    <t>Herman Ostrow School of Dentistry of USC</t>
  </si>
  <si>
    <r>
      <t xml:space="preserve">Medical University of South Carolina James B. Edwards College of Dental Medicine </t>
    </r>
    <r>
      <rPr>
        <color rgb="FFFF0000"/>
      </rPr>
      <t>(OOS)</t>
    </r>
  </si>
  <si>
    <t>University of Pennsylvania School of Dental Medicine</t>
  </si>
  <si>
    <t>Roseman University of Health Sciences College of Dental Medicine</t>
  </si>
  <si>
    <t>South Jordan, UT</t>
  </si>
  <si>
    <r>
      <t xml:space="preserve">University of Nebraska Medical Center College of Dentistry </t>
    </r>
    <r>
      <rPr>
        <color rgb="FFFF0000"/>
      </rPr>
      <t>(OOS)</t>
    </r>
  </si>
  <si>
    <t>University of the Pacific, Arthur A. Dugoni School of Dentistry</t>
  </si>
  <si>
    <r>
      <t xml:space="preserve">University of Minnesota School of Dentistry </t>
    </r>
    <r>
      <rPr>
        <color rgb="FFFF0000"/>
      </rPr>
      <t>(OOS)</t>
    </r>
  </si>
  <si>
    <r>
      <t xml:space="preserve">The Ohio State University College of Dentistry </t>
    </r>
    <r>
      <rPr>
        <color rgb="FFFF0000"/>
      </rPr>
      <t>(OOS)</t>
    </r>
  </si>
  <si>
    <r>
      <t xml:space="preserve">University of Illinois at Chicago College of Dentistry </t>
    </r>
    <r>
      <rPr>
        <color rgb="FFFF0000"/>
      </rPr>
      <t>(OOS)</t>
    </r>
  </si>
  <si>
    <t>A.T. Still University Arizona School of Dentistry &amp; Oral Health</t>
  </si>
  <si>
    <t>Mesa, AZ</t>
  </si>
  <si>
    <r>
      <t xml:space="preserve">University of Nevada, Las Vegas, School of Dental Medicine </t>
    </r>
    <r>
      <rPr>
        <color rgb="FFFF0000"/>
      </rPr>
      <t>(OOS)</t>
    </r>
  </si>
  <si>
    <t>New York University College of Dentistry</t>
  </si>
  <si>
    <r>
      <t xml:space="preserve">University of Washington School of Dentistry </t>
    </r>
    <r>
      <rPr>
        <color rgb="FFFF0000"/>
      </rPr>
      <t>(OOS)</t>
    </r>
  </si>
  <si>
    <r>
      <t xml:space="preserve">University of Maryland School of Dentistry </t>
    </r>
    <r>
      <rPr>
        <color rgb="FFFF0000"/>
      </rPr>
      <t>(OOS)</t>
    </r>
  </si>
  <si>
    <t>Midwestern University College of Dental Medicine-Arizona</t>
  </si>
  <si>
    <t>Glendale, AZ</t>
  </si>
  <si>
    <t>Midwestern University College of Dental Medicine-Illinois</t>
  </si>
  <si>
    <t>Downers Grove, 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</si>
</sst>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color rgb="FFFF0000"/>
    </font>
    <font/>
    <font>
      <b/>
      <sz val="10.0"/>
      <color rgb="FF000000"/>
      <name val="Arial"/>
    </font>
    <font>
      <b/>
      <color rgb="FF000000"/>
    </font>
    <font>
      <b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</fills>
  <borders count="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1" fillId="3" fontId="1" numFmtId="0" xfId="0" applyAlignment="1" applyBorder="1" applyFill="1" applyFont="1">
      <alignment horizontal="center" readingOrder="0" shrinkToFit="0" wrapText="1"/>
    </xf>
    <xf borderId="0" fillId="0" fontId="2" numFmtId="0" xfId="0" applyAlignment="1" applyFont="1">
      <alignment shrinkToFit="0" wrapText="1"/>
    </xf>
    <xf borderId="2" fillId="2" fontId="3" numFmtId="0" xfId="0" applyAlignment="1" applyBorder="1" applyFont="1">
      <alignment readingOrder="0" shrinkToFit="0" wrapText="1"/>
    </xf>
    <xf borderId="2" fillId="0" fontId="4" numFmtId="0" xfId="0" applyAlignment="1" applyBorder="1" applyFont="1">
      <alignment horizontal="center" readingOrder="0" shrinkToFit="0" wrapText="1"/>
    </xf>
    <xf borderId="2" fillId="4" fontId="2" numFmtId="164" xfId="0" applyAlignment="1" applyBorder="1" applyFill="1" applyFont="1" applyNumberFormat="1">
      <alignment readingOrder="0" shrinkToFit="0" wrapText="1"/>
    </xf>
    <xf borderId="2" fillId="5" fontId="2" numFmtId="164" xfId="0" applyAlignment="1" applyBorder="1" applyFill="1" applyFont="1" applyNumberFormat="1">
      <alignment readingOrder="0" shrinkToFit="0" wrapText="1"/>
    </xf>
    <xf borderId="2" fillId="0" fontId="5" numFmtId="164" xfId="0" applyAlignment="1" applyBorder="1" applyFont="1" applyNumberFormat="1">
      <alignment shrinkToFit="0" wrapText="1"/>
    </xf>
    <xf borderId="2" fillId="0" fontId="2" numFmtId="164" xfId="0" applyAlignment="1" applyBorder="1" applyFont="1" applyNumberFormat="1">
      <alignment shrinkToFit="0" wrapText="1"/>
    </xf>
    <xf borderId="0" fillId="6" fontId="2" numFmtId="0" xfId="0" applyAlignment="1" applyFill="1" applyFont="1">
      <alignment readingOrder="0" shrinkToFit="0" wrapText="1"/>
    </xf>
    <xf borderId="2" fillId="0" fontId="2" numFmtId="164" xfId="0" applyAlignment="1" applyBorder="1" applyFont="1" applyNumberFormat="1">
      <alignment readingOrder="0" shrinkToFit="0" wrapText="1"/>
    </xf>
    <xf borderId="0" fillId="5" fontId="2" numFmtId="0" xfId="0" applyAlignment="1" applyFont="1">
      <alignment readingOrder="0" shrinkToFit="0" wrapText="1"/>
    </xf>
    <xf borderId="0" fillId="7" fontId="2" numFmtId="0" xfId="0" applyAlignment="1" applyFill="1" applyFont="1">
      <alignment readingOrder="0" shrinkToFit="0" wrapText="1"/>
    </xf>
    <xf borderId="2" fillId="0" fontId="2" numFmtId="164" xfId="0" applyAlignment="1" applyBorder="1" applyFont="1" applyNumberFormat="1">
      <alignment readingOrder="0"/>
    </xf>
    <xf borderId="2" fillId="2" fontId="3" numFmtId="0" xfId="0" applyAlignment="1" applyBorder="1" applyFont="1">
      <alignment readingOrder="0" shrinkToFit="0" wrapText="1"/>
    </xf>
    <xf borderId="2" fillId="4" fontId="2" numFmtId="164" xfId="0" applyAlignment="1" applyBorder="1" applyFont="1" applyNumberFormat="1">
      <alignment shrinkToFit="0" wrapText="1"/>
    </xf>
    <xf borderId="2" fillId="7" fontId="2" numFmtId="164" xfId="0" applyAlignment="1" applyBorder="1" applyFont="1" applyNumberFormat="1">
      <alignment readingOrder="0" shrinkToFit="0" wrapText="1"/>
    </xf>
    <xf borderId="3" fillId="0" fontId="2" numFmtId="164" xfId="0" applyAlignment="1" applyBorder="1" applyFont="1" applyNumberFormat="1">
      <alignment readingOrder="0" shrinkToFit="0" wrapText="1"/>
    </xf>
    <xf borderId="1" fillId="4" fontId="2" numFmtId="164" xfId="0" applyAlignment="1" applyBorder="1" applyFont="1" applyNumberFormat="1">
      <alignment readingOrder="0" shrinkToFit="0" wrapText="1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dea.org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2" width="14.71"/>
    <col customWidth="1" min="4" max="4" width="14.86"/>
    <col customWidth="1" min="6" max="6" width="16.0"/>
    <col customWidth="1" min="8" max="8" width="14.0"/>
    <col customWidth="1" min="10" max="10" width="15.14"/>
    <col customWidth="1" min="24" max="24" width="17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2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3"/>
    </row>
    <row r="2" ht="74.25" customHeight="1">
      <c r="A2" s="4" t="s">
        <v>24</v>
      </c>
      <c r="B2" s="5" t="s">
        <v>25</v>
      </c>
      <c r="C2" s="6">
        <v>26267.0</v>
      </c>
      <c r="D2" s="7">
        <v>15500.0</v>
      </c>
      <c r="E2" s="6">
        <v>26267.0</v>
      </c>
      <c r="F2" s="7">
        <v>15500.0</v>
      </c>
      <c r="G2" s="6">
        <v>26267.0</v>
      </c>
      <c r="H2" s="7">
        <v>15500.0</v>
      </c>
      <c r="I2" s="6">
        <v>26267.0</v>
      </c>
      <c r="J2" s="7">
        <v>15500.0</v>
      </c>
      <c r="K2" s="8">
        <f t="shared" ref="K2:K108" si="1">SUM(C2:J2)</f>
        <v>167068</v>
      </c>
      <c r="L2" s="9">
        <f t="shared" ref="L2:L108" si="2">IF(C2+D2&lt;47167,(C2+D2)*1.0162,47167*1.0162)</f>
        <v>42443.6254</v>
      </c>
      <c r="M2" s="9">
        <f t="shared" ref="M2:M108" si="3">IF((C2+D2-L2)&gt;0,(C2+D2-L2)*1.04248,0)</f>
        <v>0</v>
      </c>
      <c r="N2" s="9">
        <f t="shared" ref="N2:N108" si="4">(L2*1.066*1.066*1.066*1.066)+(M2*1.076*1.076*1.076*1.076)</f>
        <v>54807.66395</v>
      </c>
      <c r="O2" s="9">
        <f t="shared" ref="O2:O108" si="5">IF((E2*1.035+F2)&lt;47167,(E2*1.035+F2)*1.0162,47167*1.0162)</f>
        <v>43377.86379</v>
      </c>
      <c r="P2" s="9">
        <f t="shared" ref="P2:P108" si="6">IF(((E2*1.035+F2)-O2)&gt;0,((E2*1.035+F2)-O2)*1.04248,0)</f>
        <v>0</v>
      </c>
      <c r="Q2" s="9">
        <f t="shared" ref="Q2:Q108" si="7">(O2*1.066*1.066*1.066)+(P2*1.076*1.076*1.076)</f>
        <v>52546.01371</v>
      </c>
      <c r="R2" s="9">
        <f t="shared" ref="R2:R108" si="8">IF((G2*1.035*1.035+H2)&lt;47167,(G2*1.035*1.035+H2)*1.0162,47167*1.0162)</f>
        <v>44344.80052</v>
      </c>
      <c r="S2" s="9">
        <f t="shared" ref="S2:S108" si="9">IF(((G2*1.035*1.035+H2)-R2)&gt;0,((G2*1.035*1.035+H2)-R2)*1.04248,0)</f>
        <v>0</v>
      </c>
      <c r="T2" s="9">
        <f t="shared" ref="T2:T108" si="10">(R2*1.066*1.066)+(S2*1.076*1.076)</f>
        <v>50391.48014</v>
      </c>
      <c r="U2" s="9">
        <f t="shared" ref="U2:U108" si="11">IF((I2*1.035*1.035*1.035+J2)&lt;47167,(I2*1.035*1.035*1.035+J2)*1.0162,47167*1.0162)</f>
        <v>45345.58004</v>
      </c>
      <c r="V2" s="9">
        <f t="shared" ref="V2:V108" si="12">IF(((I2*1.035*1.035*1.035+J2)-U2)&gt;0,((I2*1.035*1.035*1.035+J2)-U2)*1.04248,0)</f>
        <v>0</v>
      </c>
      <c r="W2" s="9">
        <f t="shared" ref="W2:W108" si="13">(U2*1.066)+(V2*1.076)</f>
        <v>48338.38832</v>
      </c>
      <c r="X2" s="8">
        <f t="shared" ref="X2:X108" si="14">N2+Q2+T2+W2</f>
        <v>206083.5461</v>
      </c>
      <c r="Y2" s="10" t="s">
        <v>26</v>
      </c>
    </row>
    <row r="3">
      <c r="A3" s="4" t="s">
        <v>27</v>
      </c>
      <c r="B3" s="5" t="s">
        <v>28</v>
      </c>
      <c r="C3" s="11">
        <v>41117.0</v>
      </c>
      <c r="D3" s="11">
        <v>16842.0</v>
      </c>
      <c r="E3" s="11">
        <v>41117.0</v>
      </c>
      <c r="F3" s="11">
        <v>16852.0</v>
      </c>
      <c r="G3" s="11">
        <v>41117.0</v>
      </c>
      <c r="H3" s="11">
        <v>16844.0</v>
      </c>
      <c r="I3" s="11">
        <v>40505.0</v>
      </c>
      <c r="J3" s="11">
        <v>12766.0</v>
      </c>
      <c r="K3" s="8">
        <f t="shared" si="1"/>
        <v>227160</v>
      </c>
      <c r="L3" s="9">
        <f t="shared" si="2"/>
        <v>47931.1054</v>
      </c>
      <c r="M3" s="9">
        <f t="shared" si="3"/>
        <v>10453.87956</v>
      </c>
      <c r="N3" s="9">
        <f t="shared" si="4"/>
        <v>75906.52745</v>
      </c>
      <c r="O3" s="9">
        <f t="shared" si="5"/>
        <v>47931.1054</v>
      </c>
      <c r="P3" s="9">
        <f t="shared" si="6"/>
        <v>11964.53212</v>
      </c>
      <c r="Q3" s="9">
        <f t="shared" si="7"/>
        <v>72966.62695</v>
      </c>
      <c r="R3" s="9">
        <f t="shared" si="8"/>
        <v>47931.1054</v>
      </c>
      <c r="S3" s="9">
        <f t="shared" si="9"/>
        <v>13508.92801</v>
      </c>
      <c r="T3" s="9">
        <f t="shared" si="10"/>
        <v>70107.11184</v>
      </c>
      <c r="U3" s="9">
        <f t="shared" si="11"/>
        <v>47931.1054</v>
      </c>
      <c r="V3" s="9">
        <f t="shared" si="12"/>
        <v>10157.41652</v>
      </c>
      <c r="W3" s="9">
        <f t="shared" si="13"/>
        <v>62023.93853</v>
      </c>
      <c r="X3" s="8">
        <f t="shared" si="14"/>
        <v>281004.2048</v>
      </c>
      <c r="Y3" s="12" t="s">
        <v>29</v>
      </c>
    </row>
    <row r="4">
      <c r="A4" s="4" t="s">
        <v>30</v>
      </c>
      <c r="B4" s="5" t="s">
        <v>31</v>
      </c>
      <c r="C4" s="6">
        <v>34788.0</v>
      </c>
      <c r="D4" s="6">
        <v>23453.0</v>
      </c>
      <c r="E4" s="6">
        <v>31786.0</v>
      </c>
      <c r="F4" s="6">
        <v>23453.0</v>
      </c>
      <c r="G4" s="6">
        <v>31428.0</v>
      </c>
      <c r="H4" s="6">
        <v>27637.0</v>
      </c>
      <c r="I4" s="6">
        <v>29632.0</v>
      </c>
      <c r="J4" s="6">
        <v>30527.0</v>
      </c>
      <c r="K4" s="8">
        <f t="shared" si="1"/>
        <v>232704</v>
      </c>
      <c r="L4" s="9">
        <f t="shared" si="2"/>
        <v>47931.1054</v>
      </c>
      <c r="M4" s="9">
        <f t="shared" si="3"/>
        <v>10747.85892</v>
      </c>
      <c r="N4" s="9">
        <f t="shared" si="4"/>
        <v>76300.5907</v>
      </c>
      <c r="O4" s="9">
        <f t="shared" si="5"/>
        <v>47931.1054</v>
      </c>
      <c r="P4" s="9">
        <f t="shared" si="6"/>
        <v>8778.103387</v>
      </c>
      <c r="Q4" s="9">
        <f t="shared" si="7"/>
        <v>68997.07927</v>
      </c>
      <c r="R4" s="9">
        <f t="shared" si="8"/>
        <v>47931.1054</v>
      </c>
      <c r="S4" s="9">
        <f t="shared" si="9"/>
        <v>13940.41149</v>
      </c>
      <c r="T4" s="9">
        <f t="shared" si="10"/>
        <v>70606.67307</v>
      </c>
      <c r="U4" s="9">
        <f t="shared" si="11"/>
        <v>47931.1054</v>
      </c>
      <c r="V4" s="9">
        <f t="shared" si="12"/>
        <v>16105.71415</v>
      </c>
      <c r="W4" s="9">
        <f t="shared" si="13"/>
        <v>68424.30678</v>
      </c>
      <c r="X4" s="8">
        <f t="shared" si="14"/>
        <v>284328.6498</v>
      </c>
      <c r="Y4" s="13" t="s">
        <v>32</v>
      </c>
    </row>
    <row r="5">
      <c r="A5" s="4" t="s">
        <v>33</v>
      </c>
      <c r="B5" s="5" t="s">
        <v>34</v>
      </c>
      <c r="C5" s="11">
        <v>36212.0</v>
      </c>
      <c r="D5" s="11">
        <v>22539.0</v>
      </c>
      <c r="E5" s="11">
        <v>34533.0</v>
      </c>
      <c r="F5" s="11">
        <v>22539.0</v>
      </c>
      <c r="G5" s="11">
        <v>34162.0</v>
      </c>
      <c r="H5" s="11">
        <v>22539.0</v>
      </c>
      <c r="I5" s="11">
        <v>36413.0</v>
      </c>
      <c r="J5" s="11">
        <v>24744.0</v>
      </c>
      <c r="K5" s="8">
        <f t="shared" si="1"/>
        <v>233681</v>
      </c>
      <c r="L5" s="9">
        <f t="shared" si="2"/>
        <v>47931.1054</v>
      </c>
      <c r="M5" s="9">
        <f t="shared" si="3"/>
        <v>11279.52372</v>
      </c>
      <c r="N5" s="9">
        <f t="shared" si="4"/>
        <v>77013.25826</v>
      </c>
      <c r="O5" s="9">
        <f t="shared" si="5"/>
        <v>47931.1054</v>
      </c>
      <c r="P5" s="9">
        <f t="shared" si="6"/>
        <v>10789.19847</v>
      </c>
      <c r="Q5" s="9">
        <f t="shared" si="7"/>
        <v>71502.4351</v>
      </c>
      <c r="R5" s="9">
        <f t="shared" si="8"/>
        <v>47931.1054</v>
      </c>
      <c r="S5" s="9">
        <f t="shared" si="9"/>
        <v>11678.99002</v>
      </c>
      <c r="T5" s="9">
        <f t="shared" si="10"/>
        <v>67988.45355</v>
      </c>
      <c r="U5" s="9">
        <f t="shared" si="11"/>
        <v>47931.1054</v>
      </c>
      <c r="V5" s="9">
        <f t="shared" si="12"/>
        <v>17914.64203</v>
      </c>
      <c r="W5" s="9">
        <f t="shared" si="13"/>
        <v>70370.71318</v>
      </c>
      <c r="X5" s="8">
        <f t="shared" si="14"/>
        <v>286874.8601</v>
      </c>
    </row>
    <row r="6">
      <c r="A6" s="4" t="s">
        <v>35</v>
      </c>
      <c r="B6" s="5" t="s">
        <v>36</v>
      </c>
      <c r="C6" s="14">
        <v>38400.0</v>
      </c>
      <c r="D6" s="14">
        <v>25104.0</v>
      </c>
      <c r="E6" s="14">
        <v>32809.0</v>
      </c>
      <c r="F6" s="14">
        <v>27364.0</v>
      </c>
      <c r="G6" s="14">
        <v>31403.0</v>
      </c>
      <c r="H6" s="14">
        <v>27364.0</v>
      </c>
      <c r="I6" s="14">
        <v>31388.0</v>
      </c>
      <c r="J6" s="14">
        <v>25104.0</v>
      </c>
      <c r="K6" s="8">
        <f t="shared" si="1"/>
        <v>238936</v>
      </c>
      <c r="L6" s="9">
        <f t="shared" si="2"/>
        <v>47931.1054</v>
      </c>
      <c r="M6" s="9">
        <f t="shared" si="3"/>
        <v>16234.43116</v>
      </c>
      <c r="N6" s="9">
        <f t="shared" si="4"/>
        <v>83655.04048</v>
      </c>
      <c r="O6" s="9">
        <f t="shared" si="5"/>
        <v>47931.1054</v>
      </c>
      <c r="P6" s="9">
        <f t="shared" si="6"/>
        <v>13959.0257</v>
      </c>
      <c r="Q6" s="9">
        <f t="shared" si="7"/>
        <v>75451.30119</v>
      </c>
      <c r="R6" s="9">
        <f t="shared" si="8"/>
        <v>47931.1054</v>
      </c>
      <c r="S6" s="9">
        <f t="shared" si="9"/>
        <v>13627.89619</v>
      </c>
      <c r="T6" s="9">
        <f t="shared" si="10"/>
        <v>70244.85034</v>
      </c>
      <c r="U6" s="9">
        <f t="shared" si="11"/>
        <v>47931.1054</v>
      </c>
      <c r="V6" s="9">
        <f t="shared" si="12"/>
        <v>12481.95837</v>
      </c>
      <c r="W6" s="9">
        <f t="shared" si="13"/>
        <v>64525.14557</v>
      </c>
      <c r="X6" s="8">
        <f t="shared" si="14"/>
        <v>293876.3376</v>
      </c>
    </row>
    <row r="7">
      <c r="A7" s="4" t="s">
        <v>37</v>
      </c>
      <c r="B7" s="5" t="s">
        <v>38</v>
      </c>
      <c r="C7" s="6">
        <v>37003.0</v>
      </c>
      <c r="D7" s="11">
        <v>25632.0</v>
      </c>
      <c r="E7" s="6">
        <v>36503.0</v>
      </c>
      <c r="F7" s="11">
        <v>25632.0</v>
      </c>
      <c r="G7" s="6">
        <v>33720.0</v>
      </c>
      <c r="H7" s="11">
        <v>25632.0</v>
      </c>
      <c r="I7" s="6">
        <v>33820.0</v>
      </c>
      <c r="J7" s="11">
        <v>21360.0</v>
      </c>
      <c r="K7" s="8">
        <f t="shared" si="1"/>
        <v>239302</v>
      </c>
      <c r="L7" s="9">
        <f t="shared" si="2"/>
        <v>47931.1054</v>
      </c>
      <c r="M7" s="9">
        <f t="shared" si="3"/>
        <v>15328.51604</v>
      </c>
      <c r="N7" s="9">
        <f t="shared" si="4"/>
        <v>82440.71085</v>
      </c>
      <c r="O7" s="9">
        <f t="shared" si="5"/>
        <v>47931.1054</v>
      </c>
      <c r="P7" s="9">
        <f t="shared" si="6"/>
        <v>16139.1537</v>
      </c>
      <c r="Q7" s="9">
        <f t="shared" si="7"/>
        <v>78167.23266</v>
      </c>
      <c r="R7" s="9">
        <f t="shared" si="8"/>
        <v>47931.1054</v>
      </c>
      <c r="S7" s="9">
        <f t="shared" si="9"/>
        <v>14409.78572</v>
      </c>
      <c r="T7" s="9">
        <f t="shared" si="10"/>
        <v>71150.10328</v>
      </c>
      <c r="U7" s="9">
        <f t="shared" si="11"/>
        <v>47931.1054</v>
      </c>
      <c r="V7" s="9">
        <f t="shared" si="12"/>
        <v>11389.85828</v>
      </c>
      <c r="W7" s="9">
        <f t="shared" si="13"/>
        <v>63350.04586</v>
      </c>
      <c r="X7" s="8">
        <f t="shared" si="14"/>
        <v>295108.0926</v>
      </c>
      <c r="Y7" s="3"/>
    </row>
    <row r="8">
      <c r="A8" s="4" t="s">
        <v>39</v>
      </c>
      <c r="B8" s="5" t="s">
        <v>40</v>
      </c>
      <c r="C8" s="11">
        <v>56385.0</v>
      </c>
      <c r="D8" s="11">
        <v>15710.0</v>
      </c>
      <c r="E8" s="11">
        <v>48285.0</v>
      </c>
      <c r="F8" s="11">
        <v>15710.0</v>
      </c>
      <c r="G8" s="11">
        <v>44233.0</v>
      </c>
      <c r="H8" s="11">
        <v>15710.0</v>
      </c>
      <c r="I8" s="11">
        <v>32589.0</v>
      </c>
      <c r="J8" s="11">
        <v>11970.0</v>
      </c>
      <c r="K8" s="8">
        <f t="shared" si="1"/>
        <v>240592</v>
      </c>
      <c r="L8" s="9">
        <f t="shared" si="2"/>
        <v>47931.1054</v>
      </c>
      <c r="M8" s="9">
        <f t="shared" si="3"/>
        <v>25190.37684</v>
      </c>
      <c r="N8" s="9">
        <f t="shared" si="4"/>
        <v>95659.99547</v>
      </c>
      <c r="O8" s="9">
        <f t="shared" si="5"/>
        <v>47931.1054</v>
      </c>
      <c r="P8" s="9">
        <f t="shared" si="6"/>
        <v>18508.05398</v>
      </c>
      <c r="Q8" s="9">
        <f t="shared" si="7"/>
        <v>81118.33039</v>
      </c>
      <c r="R8" s="9">
        <f t="shared" si="8"/>
        <v>47931.1054</v>
      </c>
      <c r="S8" s="9">
        <f t="shared" si="9"/>
        <v>15806.48835</v>
      </c>
      <c r="T8" s="9">
        <f t="shared" si="10"/>
        <v>72767.17207</v>
      </c>
      <c r="U8" s="9">
        <f t="shared" si="11"/>
        <v>47931.1054</v>
      </c>
      <c r="V8" s="9">
        <f t="shared" si="12"/>
        <v>178.1613211</v>
      </c>
      <c r="W8" s="9">
        <f t="shared" si="13"/>
        <v>51286.25994</v>
      </c>
      <c r="X8" s="8">
        <f t="shared" si="14"/>
        <v>300831.7579</v>
      </c>
    </row>
    <row r="9">
      <c r="A9" s="15" t="s">
        <v>41</v>
      </c>
      <c r="B9" s="5" t="s">
        <v>42</v>
      </c>
      <c r="C9" s="11">
        <v>43335.0</v>
      </c>
      <c r="D9" s="11">
        <v>25461.0</v>
      </c>
      <c r="E9" s="11">
        <v>38858.0</v>
      </c>
      <c r="F9" s="11">
        <v>25461.0</v>
      </c>
      <c r="G9" s="11">
        <v>39398.0</v>
      </c>
      <c r="H9" s="11">
        <v>26750.0</v>
      </c>
      <c r="I9" s="11">
        <v>27225.0</v>
      </c>
      <c r="J9" s="11">
        <v>20400.0</v>
      </c>
      <c r="K9" s="8">
        <f t="shared" si="1"/>
        <v>246888</v>
      </c>
      <c r="L9" s="9">
        <f t="shared" si="2"/>
        <v>47931.1054</v>
      </c>
      <c r="M9" s="9">
        <f t="shared" si="3"/>
        <v>21751.23532</v>
      </c>
      <c r="N9" s="9">
        <f t="shared" si="4"/>
        <v>91050.0145</v>
      </c>
      <c r="O9" s="9">
        <f t="shared" si="5"/>
        <v>47931.1054</v>
      </c>
      <c r="P9" s="9">
        <f t="shared" si="6"/>
        <v>18501.85644</v>
      </c>
      <c r="Q9" s="9">
        <f t="shared" si="7"/>
        <v>81110.6097</v>
      </c>
      <c r="R9" s="9">
        <f t="shared" si="8"/>
        <v>47931.1054</v>
      </c>
      <c r="S9" s="9">
        <f t="shared" si="9"/>
        <v>21916.07492</v>
      </c>
      <c r="T9" s="9">
        <f t="shared" si="10"/>
        <v>79840.70476</v>
      </c>
      <c r="U9" s="9">
        <f t="shared" si="11"/>
        <v>47931.1054</v>
      </c>
      <c r="V9" s="9">
        <f t="shared" si="12"/>
        <v>2766.469569</v>
      </c>
      <c r="W9" s="9">
        <f t="shared" si="13"/>
        <v>54071.27961</v>
      </c>
      <c r="X9" s="8">
        <f t="shared" si="14"/>
        <v>306072.6086</v>
      </c>
    </row>
    <row r="10">
      <c r="A10" s="15" t="s">
        <v>43</v>
      </c>
      <c r="B10" s="5" t="s">
        <v>44</v>
      </c>
      <c r="C10" s="11">
        <v>41425.0</v>
      </c>
      <c r="D10" s="11">
        <v>28000.0</v>
      </c>
      <c r="E10" s="11">
        <v>37264.0</v>
      </c>
      <c r="F10" s="11">
        <v>28000.0</v>
      </c>
      <c r="G10" s="11">
        <v>35714.0</v>
      </c>
      <c r="H10" s="11">
        <v>28000.0</v>
      </c>
      <c r="I10" s="11">
        <v>27324.0</v>
      </c>
      <c r="J10" s="11">
        <v>28000.0</v>
      </c>
      <c r="K10" s="8">
        <f t="shared" si="1"/>
        <v>253727</v>
      </c>
      <c r="L10" s="9">
        <f t="shared" si="2"/>
        <v>47931.1054</v>
      </c>
      <c r="M10" s="9">
        <f t="shared" si="3"/>
        <v>22406.95524</v>
      </c>
      <c r="N10" s="9">
        <f t="shared" si="4"/>
        <v>91928.97117</v>
      </c>
      <c r="O10" s="9">
        <f t="shared" si="5"/>
        <v>47931.1054</v>
      </c>
      <c r="P10" s="9">
        <f t="shared" si="6"/>
        <v>19428.84008</v>
      </c>
      <c r="Q10" s="9">
        <f t="shared" si="7"/>
        <v>82265.41531</v>
      </c>
      <c r="R10" s="9">
        <f t="shared" si="8"/>
        <v>47931.1054</v>
      </c>
      <c r="S10" s="9">
        <f t="shared" si="9"/>
        <v>19105.13925</v>
      </c>
      <c r="T10" s="9">
        <f t="shared" si="10"/>
        <v>76586.27091</v>
      </c>
      <c r="U10" s="9">
        <f t="shared" si="11"/>
        <v>47931.1054</v>
      </c>
      <c r="V10" s="9">
        <f t="shared" si="12"/>
        <v>10803.74337</v>
      </c>
      <c r="W10" s="9">
        <f t="shared" si="13"/>
        <v>62719.38623</v>
      </c>
      <c r="X10" s="8">
        <f t="shared" si="14"/>
        <v>313500.0436</v>
      </c>
    </row>
    <row r="11">
      <c r="A11" s="4" t="s">
        <v>45</v>
      </c>
      <c r="B11" s="5" t="s">
        <v>46</v>
      </c>
      <c r="C11" s="11">
        <v>44020.0</v>
      </c>
      <c r="D11" s="11">
        <v>14540.0</v>
      </c>
      <c r="E11" s="11">
        <v>44020.0</v>
      </c>
      <c r="F11" s="11">
        <v>14540.0</v>
      </c>
      <c r="G11" s="11">
        <v>51740.0</v>
      </c>
      <c r="H11" s="11">
        <v>19387.0</v>
      </c>
      <c r="I11" s="11">
        <v>51440.0</v>
      </c>
      <c r="J11" s="11">
        <v>19387.0</v>
      </c>
      <c r="K11" s="8">
        <f t="shared" si="1"/>
        <v>259074</v>
      </c>
      <c r="L11" s="9">
        <f t="shared" si="2"/>
        <v>47931.1054</v>
      </c>
      <c r="M11" s="9">
        <f t="shared" si="3"/>
        <v>11080.41004</v>
      </c>
      <c r="N11" s="9">
        <f t="shared" si="4"/>
        <v>76746.35727</v>
      </c>
      <c r="O11" s="9">
        <f t="shared" si="5"/>
        <v>47931.1054</v>
      </c>
      <c r="P11" s="9">
        <f t="shared" si="6"/>
        <v>12686.55898</v>
      </c>
      <c r="Q11" s="9">
        <f t="shared" si="7"/>
        <v>73866.10417</v>
      </c>
      <c r="R11" s="9">
        <f t="shared" si="8"/>
        <v>47931.1054</v>
      </c>
      <c r="S11" s="9">
        <f t="shared" si="9"/>
        <v>28022.98421</v>
      </c>
      <c r="T11" s="9">
        <f t="shared" si="10"/>
        <v>86911.13778</v>
      </c>
      <c r="U11" s="9">
        <f t="shared" si="11"/>
        <v>47931.1054</v>
      </c>
      <c r="V11" s="9">
        <f t="shared" si="12"/>
        <v>29698.52686</v>
      </c>
      <c r="W11" s="9">
        <f t="shared" si="13"/>
        <v>83050.17326</v>
      </c>
      <c r="X11" s="8">
        <f t="shared" si="14"/>
        <v>320573.7725</v>
      </c>
      <c r="Y11" s="3"/>
    </row>
    <row r="12">
      <c r="A12" s="4" t="s">
        <v>47</v>
      </c>
      <c r="B12" s="5" t="s">
        <v>48</v>
      </c>
      <c r="C12" s="11">
        <v>46164.0</v>
      </c>
      <c r="D12" s="11">
        <v>23652.0</v>
      </c>
      <c r="E12" s="11">
        <v>43436.0</v>
      </c>
      <c r="F12" s="11">
        <v>25610.0</v>
      </c>
      <c r="G12" s="11">
        <v>39167.0</v>
      </c>
      <c r="H12" s="11">
        <v>25610.0</v>
      </c>
      <c r="I12" s="11">
        <v>34764.0</v>
      </c>
      <c r="J12" s="11">
        <v>23652.0</v>
      </c>
      <c r="K12" s="8">
        <f t="shared" si="1"/>
        <v>262055</v>
      </c>
      <c r="L12" s="9">
        <f t="shared" si="2"/>
        <v>47931.1054</v>
      </c>
      <c r="M12" s="9">
        <f t="shared" si="3"/>
        <v>22814.56492</v>
      </c>
      <c r="N12" s="9">
        <f t="shared" si="4"/>
        <v>92475.34963</v>
      </c>
      <c r="O12" s="9">
        <f t="shared" si="5"/>
        <v>47931.1054</v>
      </c>
      <c r="P12" s="9">
        <f t="shared" si="6"/>
        <v>23596.69597</v>
      </c>
      <c r="Q12" s="9">
        <f t="shared" si="7"/>
        <v>87457.59253</v>
      </c>
      <c r="R12" s="9">
        <f t="shared" si="8"/>
        <v>47931.1054</v>
      </c>
      <c r="S12" s="9">
        <f t="shared" si="9"/>
        <v>20469.68294</v>
      </c>
      <c r="T12" s="9">
        <f t="shared" si="10"/>
        <v>78166.10684</v>
      </c>
      <c r="U12" s="9">
        <f t="shared" si="11"/>
        <v>47931.1054</v>
      </c>
      <c r="V12" s="9">
        <f t="shared" si="12"/>
        <v>14870.31294</v>
      </c>
      <c r="W12" s="9">
        <f t="shared" si="13"/>
        <v>67095.01508</v>
      </c>
      <c r="X12" s="8">
        <f t="shared" si="14"/>
        <v>325194.0641</v>
      </c>
      <c r="Y12" s="3"/>
    </row>
    <row r="13">
      <c r="A13" s="4" t="s">
        <v>49</v>
      </c>
      <c r="B13" s="5" t="s">
        <v>50</v>
      </c>
      <c r="C13" s="11">
        <v>43162.0</v>
      </c>
      <c r="D13" s="11">
        <v>23130.0</v>
      </c>
      <c r="E13" s="11">
        <v>34726.0</v>
      </c>
      <c r="F13" s="11">
        <v>30840.0</v>
      </c>
      <c r="G13" s="11">
        <v>32377.0</v>
      </c>
      <c r="H13" s="11">
        <v>33339.0</v>
      </c>
      <c r="I13" s="11">
        <v>32128.0</v>
      </c>
      <c r="J13" s="11">
        <v>34440.0</v>
      </c>
      <c r="K13" s="8">
        <f t="shared" si="1"/>
        <v>264142</v>
      </c>
      <c r="L13" s="9">
        <f t="shared" si="2"/>
        <v>47931.1054</v>
      </c>
      <c r="M13" s="9">
        <f t="shared" si="3"/>
        <v>19140.8654</v>
      </c>
      <c r="N13" s="9">
        <f t="shared" si="4"/>
        <v>87550.9565</v>
      </c>
      <c r="O13" s="9">
        <f t="shared" si="5"/>
        <v>47931.1054</v>
      </c>
      <c r="P13" s="9">
        <f t="shared" si="6"/>
        <v>19651.06554</v>
      </c>
      <c r="Q13" s="9">
        <f t="shared" si="7"/>
        <v>82542.25645</v>
      </c>
      <c r="R13" s="9">
        <f t="shared" si="8"/>
        <v>47931.1054</v>
      </c>
      <c r="S13" s="9">
        <f t="shared" si="9"/>
        <v>20944.40983</v>
      </c>
      <c r="T13" s="9">
        <f t="shared" si="10"/>
        <v>78715.73424</v>
      </c>
      <c r="U13" s="9">
        <f t="shared" si="11"/>
        <v>47931.1054</v>
      </c>
      <c r="V13" s="9">
        <f t="shared" si="12"/>
        <v>23069.85565</v>
      </c>
      <c r="W13" s="9">
        <f t="shared" si="13"/>
        <v>75917.72303</v>
      </c>
      <c r="X13" s="8">
        <f t="shared" si="14"/>
        <v>324726.6702</v>
      </c>
      <c r="Y13" s="3"/>
    </row>
    <row r="14">
      <c r="A14" s="4" t="s">
        <v>51</v>
      </c>
      <c r="B14" s="5" t="s">
        <v>52</v>
      </c>
      <c r="C14" s="6">
        <v>45662.0</v>
      </c>
      <c r="D14" s="6">
        <v>23364.0</v>
      </c>
      <c r="E14" s="6">
        <v>43264.0</v>
      </c>
      <c r="F14" s="6">
        <v>25446.0</v>
      </c>
      <c r="G14" s="6">
        <v>42872.0</v>
      </c>
      <c r="H14" s="6">
        <v>25446.0</v>
      </c>
      <c r="I14" s="6">
        <v>43972.0</v>
      </c>
      <c r="J14" s="6">
        <v>21282.0</v>
      </c>
      <c r="K14" s="8">
        <f t="shared" si="1"/>
        <v>271308</v>
      </c>
      <c r="L14" s="9">
        <f t="shared" si="2"/>
        <v>47931.1054</v>
      </c>
      <c r="M14" s="9">
        <f t="shared" si="3"/>
        <v>21991.00572</v>
      </c>
      <c r="N14" s="9">
        <f t="shared" si="4"/>
        <v>91371.4136</v>
      </c>
      <c r="O14" s="9">
        <f t="shared" si="5"/>
        <v>47931.1054</v>
      </c>
      <c r="P14" s="9">
        <f t="shared" si="6"/>
        <v>23240.14696</v>
      </c>
      <c r="Q14" s="9">
        <f t="shared" si="7"/>
        <v>87013.41555</v>
      </c>
      <c r="R14" s="9">
        <f t="shared" si="8"/>
        <v>47931.1054</v>
      </c>
      <c r="S14" s="9">
        <f t="shared" si="9"/>
        <v>24436.20323</v>
      </c>
      <c r="T14" s="9">
        <f t="shared" si="10"/>
        <v>82758.44884</v>
      </c>
      <c r="U14" s="9">
        <f t="shared" si="11"/>
        <v>47931.1054</v>
      </c>
      <c r="V14" s="9">
        <f t="shared" si="12"/>
        <v>23042.391</v>
      </c>
      <c r="W14" s="9">
        <f t="shared" si="13"/>
        <v>75888.17108</v>
      </c>
      <c r="X14" s="8">
        <f t="shared" si="14"/>
        <v>337031.4491</v>
      </c>
      <c r="Y14" s="3"/>
    </row>
    <row r="15">
      <c r="A15" s="15" t="s">
        <v>53</v>
      </c>
      <c r="B15" s="5" t="s">
        <v>54</v>
      </c>
      <c r="C15" s="11">
        <v>52392.0</v>
      </c>
      <c r="D15" s="11">
        <v>20197.0</v>
      </c>
      <c r="E15" s="11">
        <v>48411.0</v>
      </c>
      <c r="F15" s="11">
        <v>23601.0</v>
      </c>
      <c r="G15" s="11">
        <v>42092.0</v>
      </c>
      <c r="H15" s="11">
        <v>23601.0</v>
      </c>
      <c r="I15" s="11">
        <v>40608.0</v>
      </c>
      <c r="J15" s="11">
        <v>23601.0</v>
      </c>
      <c r="K15" s="8">
        <f t="shared" si="1"/>
        <v>274503</v>
      </c>
      <c r="L15" s="9">
        <f t="shared" si="2"/>
        <v>47931.1054</v>
      </c>
      <c r="M15" s="9">
        <f t="shared" si="3"/>
        <v>25705.36196</v>
      </c>
      <c r="N15" s="9">
        <f t="shared" si="4"/>
        <v>96350.30484</v>
      </c>
      <c r="O15" s="9">
        <f t="shared" si="5"/>
        <v>47931.1054</v>
      </c>
      <c r="P15" s="9">
        <f t="shared" si="6"/>
        <v>26870.21348</v>
      </c>
      <c r="Q15" s="9">
        <f t="shared" si="7"/>
        <v>91535.63254</v>
      </c>
      <c r="R15" s="9">
        <f t="shared" si="8"/>
        <v>47931.1054</v>
      </c>
      <c r="S15" s="9">
        <f t="shared" si="9"/>
        <v>21641.77774</v>
      </c>
      <c r="T15" s="9">
        <f t="shared" si="10"/>
        <v>79523.13007</v>
      </c>
      <c r="U15" s="9">
        <f t="shared" si="11"/>
        <v>47931.1054</v>
      </c>
      <c r="V15" s="9">
        <f t="shared" si="12"/>
        <v>21571.73639</v>
      </c>
      <c r="W15" s="9">
        <f t="shared" si="13"/>
        <v>74305.74671</v>
      </c>
      <c r="X15" s="8">
        <f t="shared" si="14"/>
        <v>341714.8142</v>
      </c>
    </row>
    <row r="16">
      <c r="A16" s="4" t="s">
        <v>55</v>
      </c>
      <c r="B16" s="5" t="s">
        <v>31</v>
      </c>
      <c r="C16" s="6">
        <v>45588.0</v>
      </c>
      <c r="D16" s="6">
        <v>23847.0</v>
      </c>
      <c r="E16" s="6">
        <v>42586.0</v>
      </c>
      <c r="F16" s="6">
        <v>23847.0</v>
      </c>
      <c r="G16" s="6">
        <v>42228.0</v>
      </c>
      <c r="H16" s="6">
        <v>28031.0</v>
      </c>
      <c r="I16" s="6">
        <v>40432.0</v>
      </c>
      <c r="J16" s="6">
        <v>30921.0</v>
      </c>
      <c r="K16" s="8">
        <f t="shared" si="1"/>
        <v>277480</v>
      </c>
      <c r="L16" s="9">
        <f t="shared" si="2"/>
        <v>47931.1054</v>
      </c>
      <c r="M16" s="9">
        <f t="shared" si="3"/>
        <v>22417.38004</v>
      </c>
      <c r="N16" s="9">
        <f t="shared" si="4"/>
        <v>91942.94504</v>
      </c>
      <c r="O16" s="9">
        <f t="shared" si="5"/>
        <v>47931.1054</v>
      </c>
      <c r="P16" s="9">
        <f t="shared" si="6"/>
        <v>20841.68195</v>
      </c>
      <c r="Q16" s="9">
        <f t="shared" si="7"/>
        <v>84025.48705</v>
      </c>
      <c r="R16" s="9">
        <f t="shared" si="8"/>
        <v>47931.1054</v>
      </c>
      <c r="S16" s="9">
        <f t="shared" si="9"/>
        <v>26411.8395</v>
      </c>
      <c r="T16" s="9">
        <f t="shared" si="10"/>
        <v>85045.7931</v>
      </c>
      <c r="U16" s="9">
        <f t="shared" si="11"/>
        <v>47931.1054</v>
      </c>
      <c r="V16" s="9">
        <f t="shared" si="12"/>
        <v>28999.26634</v>
      </c>
      <c r="W16" s="9">
        <f t="shared" si="13"/>
        <v>82297.76894</v>
      </c>
      <c r="X16" s="8">
        <f t="shared" si="14"/>
        <v>343311.9941</v>
      </c>
      <c r="Y16" s="3"/>
    </row>
    <row r="17">
      <c r="A17" s="4" t="s">
        <v>56</v>
      </c>
      <c r="B17" s="5" t="s">
        <v>57</v>
      </c>
      <c r="C17" s="11">
        <v>45248.0</v>
      </c>
      <c r="D17" s="11">
        <v>27500.0</v>
      </c>
      <c r="E17" s="11">
        <v>43636.0</v>
      </c>
      <c r="F17" s="11">
        <v>27500.0</v>
      </c>
      <c r="G17" s="11">
        <v>39344.0</v>
      </c>
      <c r="H17" s="11">
        <v>27500.0</v>
      </c>
      <c r="I17" s="11">
        <v>40734.0</v>
      </c>
      <c r="J17" s="11">
        <v>27500.0</v>
      </c>
      <c r="K17" s="8">
        <f t="shared" si="1"/>
        <v>278962</v>
      </c>
      <c r="L17" s="9">
        <f t="shared" si="2"/>
        <v>47931.1054</v>
      </c>
      <c r="M17" s="9">
        <f t="shared" si="3"/>
        <v>25871.11628</v>
      </c>
      <c r="N17" s="9">
        <f t="shared" si="4"/>
        <v>96572.48943</v>
      </c>
      <c r="O17" s="9">
        <f t="shared" si="5"/>
        <v>47931.1054</v>
      </c>
      <c r="P17" s="9">
        <f t="shared" si="6"/>
        <v>25782.77653</v>
      </c>
      <c r="Q17" s="9">
        <f t="shared" si="7"/>
        <v>90180.9395</v>
      </c>
      <c r="R17" s="9">
        <f t="shared" si="8"/>
        <v>47931.1054</v>
      </c>
      <c r="S17" s="9">
        <f t="shared" si="9"/>
        <v>22637.63146</v>
      </c>
      <c r="T17" s="9">
        <f t="shared" si="10"/>
        <v>80676.10561</v>
      </c>
      <c r="U17" s="9">
        <f t="shared" si="11"/>
        <v>47931.1054</v>
      </c>
      <c r="V17" s="9">
        <f t="shared" si="12"/>
        <v>25781.99875</v>
      </c>
      <c r="W17" s="9">
        <f t="shared" si="13"/>
        <v>78835.98902</v>
      </c>
      <c r="X17" s="8">
        <f t="shared" si="14"/>
        <v>346265.5236</v>
      </c>
      <c r="Y17" s="3"/>
    </row>
    <row r="18">
      <c r="A18" s="4" t="s">
        <v>58</v>
      </c>
      <c r="B18" s="5" t="s">
        <v>25</v>
      </c>
      <c r="C18" s="6">
        <v>54432.0</v>
      </c>
      <c r="D18" s="7">
        <v>15500.0</v>
      </c>
      <c r="E18" s="6">
        <v>54432.0</v>
      </c>
      <c r="F18" s="7">
        <v>15500.0</v>
      </c>
      <c r="G18" s="6">
        <v>54432.0</v>
      </c>
      <c r="H18" s="7">
        <v>15500.0</v>
      </c>
      <c r="I18" s="6">
        <v>54432.0</v>
      </c>
      <c r="J18" s="7">
        <v>15500.0</v>
      </c>
      <c r="K18" s="8">
        <f t="shared" si="1"/>
        <v>279728</v>
      </c>
      <c r="L18" s="9">
        <f t="shared" si="2"/>
        <v>47931.1054</v>
      </c>
      <c r="M18" s="9">
        <f t="shared" si="3"/>
        <v>22935.4926</v>
      </c>
      <c r="N18" s="9">
        <f t="shared" si="4"/>
        <v>92637.44657</v>
      </c>
      <c r="O18" s="9">
        <f t="shared" si="5"/>
        <v>47931.1054</v>
      </c>
      <c r="P18" s="9">
        <f t="shared" si="6"/>
        <v>24921.5421</v>
      </c>
      <c r="Q18" s="9">
        <f t="shared" si="7"/>
        <v>89108.0421</v>
      </c>
      <c r="R18" s="9">
        <f t="shared" si="8"/>
        <v>47931.1054</v>
      </c>
      <c r="S18" s="9">
        <f t="shared" si="9"/>
        <v>26977.10333</v>
      </c>
      <c r="T18" s="9">
        <f t="shared" si="10"/>
        <v>85700.24199</v>
      </c>
      <c r="U18" s="9">
        <f t="shared" si="11"/>
        <v>47931.1054</v>
      </c>
      <c r="V18" s="9">
        <f t="shared" si="12"/>
        <v>29104.6092</v>
      </c>
      <c r="W18" s="9">
        <f t="shared" si="13"/>
        <v>82411.11786</v>
      </c>
      <c r="X18" s="8">
        <f t="shared" si="14"/>
        <v>349856.8485</v>
      </c>
      <c r="Y18" s="3"/>
    </row>
    <row r="19">
      <c r="A19" s="4" t="s">
        <v>59</v>
      </c>
      <c r="B19" s="5" t="s">
        <v>36</v>
      </c>
      <c r="C19" s="14">
        <v>49200.0</v>
      </c>
      <c r="D19" s="14">
        <v>25104.0</v>
      </c>
      <c r="E19" s="14">
        <v>43609.0</v>
      </c>
      <c r="F19" s="14">
        <v>27364.0</v>
      </c>
      <c r="G19" s="14">
        <v>42203.0</v>
      </c>
      <c r="H19" s="14">
        <v>27364.0</v>
      </c>
      <c r="I19" s="14">
        <v>42188.0</v>
      </c>
      <c r="J19" s="14">
        <v>25104.0</v>
      </c>
      <c r="K19" s="8">
        <f t="shared" si="1"/>
        <v>282136</v>
      </c>
      <c r="L19" s="9">
        <f t="shared" si="2"/>
        <v>47931.1054</v>
      </c>
      <c r="M19" s="9">
        <f t="shared" si="3"/>
        <v>27493.21516</v>
      </c>
      <c r="N19" s="9">
        <f t="shared" si="4"/>
        <v>98746.8242</v>
      </c>
      <c r="O19" s="9">
        <f t="shared" si="5"/>
        <v>47931.1054</v>
      </c>
      <c r="P19" s="9">
        <f t="shared" si="6"/>
        <v>25611.86714</v>
      </c>
      <c r="Q19" s="9">
        <f t="shared" si="7"/>
        <v>89968.02624</v>
      </c>
      <c r="R19" s="9">
        <f t="shared" si="8"/>
        <v>47931.1054</v>
      </c>
      <c r="S19" s="9">
        <f t="shared" si="9"/>
        <v>25688.58708</v>
      </c>
      <c r="T19" s="9">
        <f t="shared" si="10"/>
        <v>84208.4288</v>
      </c>
      <c r="U19" s="9">
        <f t="shared" si="11"/>
        <v>47931.1054</v>
      </c>
      <c r="V19" s="9">
        <f t="shared" si="12"/>
        <v>24964.77344</v>
      </c>
      <c r="W19" s="9">
        <f t="shared" si="13"/>
        <v>77956.65458</v>
      </c>
      <c r="X19" s="8">
        <f t="shared" si="14"/>
        <v>350879.9338</v>
      </c>
      <c r="Y19" s="3"/>
    </row>
    <row r="20">
      <c r="A20" s="4" t="s">
        <v>60</v>
      </c>
      <c r="B20" s="5" t="s">
        <v>61</v>
      </c>
      <c r="C20" s="11">
        <v>50957.0</v>
      </c>
      <c r="D20" s="11">
        <v>23732.0</v>
      </c>
      <c r="E20" s="11">
        <v>51309.0</v>
      </c>
      <c r="F20" s="11">
        <v>23732.0</v>
      </c>
      <c r="G20" s="11">
        <v>48886.0</v>
      </c>
      <c r="H20" s="11">
        <v>23732.0</v>
      </c>
      <c r="I20" s="11">
        <v>42778.0</v>
      </c>
      <c r="J20" s="11">
        <v>17800.0</v>
      </c>
      <c r="K20" s="8">
        <f t="shared" si="1"/>
        <v>282926</v>
      </c>
      <c r="L20" s="9">
        <f t="shared" si="2"/>
        <v>47931.1054</v>
      </c>
      <c r="M20" s="9">
        <f t="shared" si="3"/>
        <v>27894.56996</v>
      </c>
      <c r="N20" s="9">
        <f t="shared" si="4"/>
        <v>99284.81834</v>
      </c>
      <c r="O20" s="9">
        <f t="shared" si="5"/>
        <v>47931.1054</v>
      </c>
      <c r="P20" s="9">
        <f t="shared" si="6"/>
        <v>30133.62414</v>
      </c>
      <c r="Q20" s="9">
        <f t="shared" si="7"/>
        <v>95601.08178</v>
      </c>
      <c r="R20" s="9">
        <f t="shared" si="8"/>
        <v>47931.1054</v>
      </c>
      <c r="S20" s="9">
        <f t="shared" si="9"/>
        <v>29365.41057</v>
      </c>
      <c r="T20" s="9">
        <f t="shared" si="10"/>
        <v>88465.3668</v>
      </c>
      <c r="U20" s="9">
        <f t="shared" si="11"/>
        <v>47931.1054</v>
      </c>
      <c r="V20" s="9">
        <f t="shared" si="12"/>
        <v>18032.43109</v>
      </c>
      <c r="W20" s="9">
        <f t="shared" si="13"/>
        <v>70497.45421</v>
      </c>
      <c r="X20" s="8">
        <f t="shared" si="14"/>
        <v>353848.7211</v>
      </c>
      <c r="Y20" s="3"/>
    </row>
    <row r="21">
      <c r="A21" s="4" t="s">
        <v>62</v>
      </c>
      <c r="B21" s="5" t="s">
        <v>63</v>
      </c>
      <c r="C21" s="11">
        <v>58362.0</v>
      </c>
      <c r="D21" s="11">
        <v>15560.0</v>
      </c>
      <c r="E21" s="11">
        <v>62170.0</v>
      </c>
      <c r="F21" s="11">
        <v>15560.0</v>
      </c>
      <c r="G21" s="11">
        <v>52300.0</v>
      </c>
      <c r="H21" s="11">
        <v>15560.0</v>
      </c>
      <c r="I21" s="11">
        <v>50056.0</v>
      </c>
      <c r="J21" s="11">
        <v>15560.0</v>
      </c>
      <c r="K21" s="8">
        <f t="shared" si="1"/>
        <v>285128</v>
      </c>
      <c r="L21" s="9">
        <f t="shared" si="2"/>
        <v>47931.1054</v>
      </c>
      <c r="M21" s="9">
        <f t="shared" si="3"/>
        <v>27094.9878</v>
      </c>
      <c r="N21" s="9">
        <f t="shared" si="4"/>
        <v>98213.02222</v>
      </c>
      <c r="O21" s="9">
        <f t="shared" si="5"/>
        <v>47931.1054</v>
      </c>
      <c r="P21" s="9">
        <f t="shared" si="6"/>
        <v>33333.136</v>
      </c>
      <c r="Q21" s="9">
        <f t="shared" si="7"/>
        <v>99586.92799</v>
      </c>
      <c r="R21" s="9">
        <f t="shared" si="8"/>
        <v>47931.1054</v>
      </c>
      <c r="S21" s="9">
        <f t="shared" si="9"/>
        <v>24658.78241</v>
      </c>
      <c r="T21" s="9">
        <f t="shared" si="10"/>
        <v>83016.14567</v>
      </c>
      <c r="U21" s="9">
        <f t="shared" si="11"/>
        <v>47931.1054</v>
      </c>
      <c r="V21" s="9">
        <f t="shared" si="12"/>
        <v>24109.30627</v>
      </c>
      <c r="W21" s="9">
        <f t="shared" si="13"/>
        <v>77036.1719</v>
      </c>
      <c r="X21" s="8">
        <f t="shared" si="14"/>
        <v>357852.2678</v>
      </c>
      <c r="Y21" s="3"/>
    </row>
    <row r="22">
      <c r="A22" s="4" t="s">
        <v>64</v>
      </c>
      <c r="B22" s="5" t="s">
        <v>65</v>
      </c>
      <c r="C22" s="11">
        <v>54480.0</v>
      </c>
      <c r="D22" s="11">
        <v>22120.0</v>
      </c>
      <c r="E22" s="11">
        <v>51927.0</v>
      </c>
      <c r="F22" s="11">
        <v>22794.0</v>
      </c>
      <c r="G22" s="11">
        <v>51927.0</v>
      </c>
      <c r="H22" s="11">
        <v>22794.0</v>
      </c>
      <c r="I22" s="11">
        <v>42280.0</v>
      </c>
      <c r="J22" s="11">
        <v>17514.0</v>
      </c>
      <c r="K22" s="8">
        <f t="shared" si="1"/>
        <v>285836</v>
      </c>
      <c r="L22" s="9">
        <f t="shared" si="2"/>
        <v>47931.1054</v>
      </c>
      <c r="M22" s="9">
        <f t="shared" si="3"/>
        <v>29886.74924</v>
      </c>
      <c r="N22" s="9">
        <f t="shared" si="4"/>
        <v>101955.2256</v>
      </c>
      <c r="O22" s="9">
        <f t="shared" si="5"/>
        <v>47931.1054</v>
      </c>
      <c r="P22" s="9">
        <f t="shared" si="6"/>
        <v>29822.57939</v>
      </c>
      <c r="Q22" s="9">
        <f t="shared" si="7"/>
        <v>95213.59249</v>
      </c>
      <c r="R22" s="9">
        <f t="shared" si="8"/>
        <v>47931.1054</v>
      </c>
      <c r="S22" s="9">
        <f t="shared" si="9"/>
        <v>31783.5422</v>
      </c>
      <c r="T22" s="9">
        <f t="shared" si="10"/>
        <v>91265.02156</v>
      </c>
      <c r="U22" s="9">
        <f t="shared" si="11"/>
        <v>47931.1054</v>
      </c>
      <c r="V22" s="9">
        <f t="shared" si="12"/>
        <v>17158.68534</v>
      </c>
      <c r="W22" s="9">
        <f t="shared" si="13"/>
        <v>69557.30378</v>
      </c>
      <c r="X22" s="8">
        <f t="shared" si="14"/>
        <v>357991.1435</v>
      </c>
      <c r="Y22" s="3"/>
    </row>
    <row r="23">
      <c r="A23" s="4" t="s">
        <v>66</v>
      </c>
      <c r="B23" s="5" t="s">
        <v>67</v>
      </c>
      <c r="C23" s="11">
        <v>50805.0</v>
      </c>
      <c r="D23" s="11">
        <v>23800.0</v>
      </c>
      <c r="E23" s="11">
        <v>46258.0</v>
      </c>
      <c r="F23" s="11">
        <v>23800.0</v>
      </c>
      <c r="G23" s="11">
        <v>45871.0</v>
      </c>
      <c r="H23" s="11">
        <v>26775.0</v>
      </c>
      <c r="I23" s="11">
        <v>44436.0</v>
      </c>
      <c r="J23" s="11">
        <v>24310.0</v>
      </c>
      <c r="K23" s="8">
        <f t="shared" si="1"/>
        <v>286055</v>
      </c>
      <c r="L23" s="9">
        <f t="shared" si="2"/>
        <v>47931.1054</v>
      </c>
      <c r="M23" s="9">
        <f t="shared" si="3"/>
        <v>27807.00164</v>
      </c>
      <c r="N23" s="9">
        <f t="shared" si="4"/>
        <v>99167.4378</v>
      </c>
      <c r="O23" s="9">
        <f t="shared" si="5"/>
        <v>47931.1054</v>
      </c>
      <c r="P23" s="9">
        <f t="shared" si="6"/>
        <v>24754.65148</v>
      </c>
      <c r="Q23" s="9">
        <f t="shared" si="7"/>
        <v>88900.13527</v>
      </c>
      <c r="R23" s="9">
        <f t="shared" si="8"/>
        <v>47931.1054</v>
      </c>
      <c r="S23" s="9">
        <f t="shared" si="9"/>
        <v>29170.73434</v>
      </c>
      <c r="T23" s="9">
        <f t="shared" si="10"/>
        <v>88239.97533</v>
      </c>
      <c r="U23" s="9">
        <f t="shared" si="11"/>
        <v>47931.1054</v>
      </c>
      <c r="V23" s="9">
        <f t="shared" si="12"/>
        <v>26735.31916</v>
      </c>
      <c r="W23" s="9">
        <f t="shared" si="13"/>
        <v>79861.76178</v>
      </c>
      <c r="X23" s="8">
        <f t="shared" si="14"/>
        <v>356169.3102</v>
      </c>
      <c r="Y23" s="3"/>
    </row>
    <row r="24">
      <c r="A24" s="4" t="s">
        <v>68</v>
      </c>
      <c r="B24" s="5" t="s">
        <v>69</v>
      </c>
      <c r="C24" s="11">
        <v>64912.0</v>
      </c>
      <c r="D24" s="11">
        <v>14744.0</v>
      </c>
      <c r="E24" s="11">
        <v>59611.0</v>
      </c>
      <c r="F24" s="11">
        <v>14744.0</v>
      </c>
      <c r="G24" s="11">
        <v>54907.0</v>
      </c>
      <c r="H24" s="11">
        <v>14744.0</v>
      </c>
      <c r="I24" s="11">
        <v>53400.0</v>
      </c>
      <c r="J24" s="11">
        <v>14744.0</v>
      </c>
      <c r="K24" s="8">
        <f t="shared" si="1"/>
        <v>291806</v>
      </c>
      <c r="L24" s="9">
        <f t="shared" si="2"/>
        <v>47931.1054</v>
      </c>
      <c r="M24" s="9">
        <f t="shared" si="3"/>
        <v>33072.56812</v>
      </c>
      <c r="N24" s="9">
        <f t="shared" si="4"/>
        <v>106225.6415</v>
      </c>
      <c r="O24" s="9">
        <f t="shared" si="5"/>
        <v>47931.1054</v>
      </c>
      <c r="P24" s="9">
        <f t="shared" si="6"/>
        <v>29721.39628</v>
      </c>
      <c r="Q24" s="9">
        <f t="shared" si="7"/>
        <v>95087.54192</v>
      </c>
      <c r="R24" s="9">
        <f t="shared" si="8"/>
        <v>47931.1054</v>
      </c>
      <c r="S24" s="9">
        <f t="shared" si="9"/>
        <v>26719.4355</v>
      </c>
      <c r="T24" s="9">
        <f t="shared" si="10"/>
        <v>85401.92037</v>
      </c>
      <c r="U24" s="9">
        <f t="shared" si="11"/>
        <v>47931.1054</v>
      </c>
      <c r="V24" s="9">
        <f t="shared" si="12"/>
        <v>27123.69199</v>
      </c>
      <c r="W24" s="9">
        <f t="shared" si="13"/>
        <v>80279.65094</v>
      </c>
      <c r="X24" s="8">
        <f t="shared" si="14"/>
        <v>366994.7547</v>
      </c>
      <c r="Y24" s="3"/>
    </row>
    <row r="25">
      <c r="A25" s="4" t="s">
        <v>70</v>
      </c>
      <c r="B25" s="5" t="s">
        <v>38</v>
      </c>
      <c r="C25" s="6">
        <v>51961.0</v>
      </c>
      <c r="D25" s="11">
        <v>25632.0</v>
      </c>
      <c r="E25" s="6">
        <v>51461.0</v>
      </c>
      <c r="F25" s="11">
        <v>25632.0</v>
      </c>
      <c r="G25" s="6">
        <v>45312.0</v>
      </c>
      <c r="H25" s="11">
        <v>25632.0</v>
      </c>
      <c r="I25" s="6">
        <v>45412.0</v>
      </c>
      <c r="J25" s="11">
        <v>21360.0</v>
      </c>
      <c r="K25" s="8">
        <f t="shared" si="1"/>
        <v>292402</v>
      </c>
      <c r="L25" s="9">
        <f t="shared" si="2"/>
        <v>47931.1054</v>
      </c>
      <c r="M25" s="9">
        <f t="shared" si="3"/>
        <v>30921.93188</v>
      </c>
      <c r="N25" s="9">
        <f t="shared" si="4"/>
        <v>103342.8313</v>
      </c>
      <c r="O25" s="9">
        <f t="shared" si="5"/>
        <v>47931.1054</v>
      </c>
      <c r="P25" s="9">
        <f t="shared" si="6"/>
        <v>32278.3391</v>
      </c>
      <c r="Q25" s="9">
        <f t="shared" si="7"/>
        <v>98272.89684</v>
      </c>
      <c r="R25" s="9">
        <f t="shared" si="8"/>
        <v>47931.1054</v>
      </c>
      <c r="S25" s="9">
        <f t="shared" si="9"/>
        <v>27354.92727</v>
      </c>
      <c r="T25" s="9">
        <f t="shared" si="10"/>
        <v>86137.67748</v>
      </c>
      <c r="U25" s="9">
        <f t="shared" si="11"/>
        <v>47931.1054</v>
      </c>
      <c r="V25" s="9">
        <f t="shared" si="12"/>
        <v>24788.07979</v>
      </c>
      <c r="W25" s="9">
        <f t="shared" si="13"/>
        <v>77766.53221</v>
      </c>
      <c r="X25" s="8">
        <f t="shared" si="14"/>
        <v>365519.9378</v>
      </c>
      <c r="Y25" s="3"/>
    </row>
    <row r="26">
      <c r="A26" s="15" t="s">
        <v>71</v>
      </c>
      <c r="B26" s="5" t="s">
        <v>72</v>
      </c>
      <c r="C26" s="6">
        <v>50790.0</v>
      </c>
      <c r="D26" s="6">
        <v>27400.0</v>
      </c>
      <c r="E26" s="6">
        <v>47812.0</v>
      </c>
      <c r="F26" s="6">
        <v>27400.0</v>
      </c>
      <c r="G26" s="6">
        <v>43716.0</v>
      </c>
      <c r="H26" s="6">
        <v>27400.0</v>
      </c>
      <c r="I26" s="6">
        <v>41611.0</v>
      </c>
      <c r="J26" s="6">
        <v>27400.0</v>
      </c>
      <c r="K26" s="8">
        <f t="shared" si="1"/>
        <v>293529</v>
      </c>
      <c r="L26" s="9">
        <f t="shared" si="2"/>
        <v>47931.1054</v>
      </c>
      <c r="M26" s="9">
        <f t="shared" si="3"/>
        <v>31544.29244</v>
      </c>
      <c r="N26" s="9">
        <f t="shared" si="4"/>
        <v>104177.0716</v>
      </c>
      <c r="O26" s="9">
        <f t="shared" si="5"/>
        <v>47931.1054</v>
      </c>
      <c r="P26" s="9">
        <f t="shared" si="6"/>
        <v>30184.29388</v>
      </c>
      <c r="Q26" s="9">
        <f t="shared" si="7"/>
        <v>95664.20447</v>
      </c>
      <c r="R26" s="9">
        <f t="shared" si="8"/>
        <v>47931.1054</v>
      </c>
      <c r="S26" s="9">
        <f t="shared" si="9"/>
        <v>27415.72981</v>
      </c>
      <c r="T26" s="9">
        <f t="shared" si="10"/>
        <v>86208.07321</v>
      </c>
      <c r="U26" s="9">
        <f t="shared" si="11"/>
        <v>47931.1054</v>
      </c>
      <c r="V26" s="9">
        <f t="shared" si="12"/>
        <v>26691.40157</v>
      </c>
      <c r="W26" s="9">
        <f t="shared" si="13"/>
        <v>79814.50645</v>
      </c>
      <c r="X26" s="8">
        <f t="shared" si="14"/>
        <v>365863.8557</v>
      </c>
      <c r="Y26" s="3"/>
    </row>
    <row r="27">
      <c r="A27" s="4" t="s">
        <v>73</v>
      </c>
      <c r="B27" s="5" t="s">
        <v>74</v>
      </c>
      <c r="C27" s="11">
        <v>59197.0</v>
      </c>
      <c r="D27" s="11">
        <v>18119.0</v>
      </c>
      <c r="E27" s="11">
        <v>56341.0</v>
      </c>
      <c r="F27" s="11">
        <v>18119.0</v>
      </c>
      <c r="G27" s="11">
        <v>54165.0</v>
      </c>
      <c r="H27" s="11">
        <v>18119.0</v>
      </c>
      <c r="I27" s="11">
        <v>54066.0</v>
      </c>
      <c r="J27" s="11">
        <v>16473.0</v>
      </c>
      <c r="K27" s="8">
        <f t="shared" si="1"/>
        <v>294599</v>
      </c>
      <c r="L27" s="9">
        <f t="shared" si="2"/>
        <v>47931.1054</v>
      </c>
      <c r="M27" s="9">
        <f t="shared" si="3"/>
        <v>30633.16492</v>
      </c>
      <c r="N27" s="9">
        <f t="shared" si="4"/>
        <v>102955.755</v>
      </c>
      <c r="O27" s="9">
        <f t="shared" si="5"/>
        <v>47931.1054</v>
      </c>
      <c r="P27" s="9">
        <f t="shared" si="6"/>
        <v>29711.54484</v>
      </c>
      <c r="Q27" s="9">
        <f t="shared" si="7"/>
        <v>95075.26933</v>
      </c>
      <c r="R27" s="9">
        <f t="shared" si="8"/>
        <v>47931.1054</v>
      </c>
      <c r="S27" s="9">
        <f t="shared" si="9"/>
        <v>29409.19137</v>
      </c>
      <c r="T27" s="9">
        <f t="shared" si="10"/>
        <v>88516.05516</v>
      </c>
      <c r="U27" s="9">
        <f t="shared" si="11"/>
        <v>47931.1054</v>
      </c>
      <c r="V27" s="9">
        <f t="shared" si="12"/>
        <v>29695.91351</v>
      </c>
      <c r="W27" s="9">
        <f t="shared" si="13"/>
        <v>83047.36129</v>
      </c>
      <c r="X27" s="8">
        <f t="shared" si="14"/>
        <v>369594.4408</v>
      </c>
      <c r="Y27" s="3"/>
    </row>
    <row r="28">
      <c r="A28" s="4" t="s">
        <v>75</v>
      </c>
      <c r="B28" s="5" t="s">
        <v>76</v>
      </c>
      <c r="C28" s="11">
        <v>63226.0</v>
      </c>
      <c r="D28" s="11">
        <v>16216.0</v>
      </c>
      <c r="E28" s="11">
        <v>58771.0</v>
      </c>
      <c r="F28" s="11">
        <v>16216.0</v>
      </c>
      <c r="G28" s="11">
        <v>56265.0</v>
      </c>
      <c r="H28" s="11">
        <v>16216.0</v>
      </c>
      <c r="I28" s="11">
        <v>51859.0</v>
      </c>
      <c r="J28" s="11">
        <v>16216.0</v>
      </c>
      <c r="K28" s="8">
        <f t="shared" si="1"/>
        <v>294985</v>
      </c>
      <c r="L28" s="9">
        <f t="shared" si="2"/>
        <v>47931.1054</v>
      </c>
      <c r="M28" s="9">
        <f t="shared" si="3"/>
        <v>32849.4774</v>
      </c>
      <c r="N28" s="9">
        <f t="shared" si="4"/>
        <v>105926.6006</v>
      </c>
      <c r="O28" s="9">
        <f t="shared" si="5"/>
        <v>47931.1054</v>
      </c>
      <c r="P28" s="9">
        <f t="shared" si="6"/>
        <v>30349.59473</v>
      </c>
      <c r="Q28" s="9">
        <f t="shared" si="7"/>
        <v>95870.1308</v>
      </c>
      <c r="R28" s="9">
        <f t="shared" si="8"/>
        <v>47931.1054</v>
      </c>
      <c r="S28" s="9">
        <f t="shared" si="9"/>
        <v>29770.48627</v>
      </c>
      <c r="T28" s="9">
        <f t="shared" si="10"/>
        <v>88934.35372</v>
      </c>
      <c r="U28" s="9">
        <f t="shared" si="11"/>
        <v>47931.1054</v>
      </c>
      <c r="V28" s="9">
        <f t="shared" si="12"/>
        <v>26877.10977</v>
      </c>
      <c r="W28" s="9">
        <f t="shared" si="13"/>
        <v>80014.32847</v>
      </c>
      <c r="X28" s="8">
        <f t="shared" si="14"/>
        <v>370745.4136</v>
      </c>
      <c r="Y28" s="3"/>
    </row>
    <row r="29">
      <c r="A29" s="4" t="s">
        <v>77</v>
      </c>
      <c r="B29" s="5" t="s">
        <v>78</v>
      </c>
      <c r="C29" s="11">
        <v>52784.0</v>
      </c>
      <c r="D29" s="11">
        <v>27711.0</v>
      </c>
      <c r="E29" s="11">
        <v>47274.0</v>
      </c>
      <c r="F29" s="11">
        <v>27711.0</v>
      </c>
      <c r="G29" s="11">
        <v>47274.0</v>
      </c>
      <c r="H29" s="11">
        <v>27711.0</v>
      </c>
      <c r="I29" s="11">
        <v>49777.0</v>
      </c>
      <c r="J29" s="11">
        <v>20784.0</v>
      </c>
      <c r="K29" s="8">
        <f t="shared" si="1"/>
        <v>301026</v>
      </c>
      <c r="L29" s="9">
        <f t="shared" si="2"/>
        <v>47931.1054</v>
      </c>
      <c r="M29" s="9">
        <f t="shared" si="3"/>
        <v>33947.20884</v>
      </c>
      <c r="N29" s="9">
        <f t="shared" si="4"/>
        <v>107398.0495</v>
      </c>
      <c r="O29" s="9">
        <f t="shared" si="5"/>
        <v>47931.1054</v>
      </c>
      <c r="P29" s="9">
        <f t="shared" si="6"/>
        <v>29928.02103</v>
      </c>
      <c r="Q29" s="9">
        <f t="shared" si="7"/>
        <v>95344.94821</v>
      </c>
      <c r="R29" s="9">
        <f t="shared" si="8"/>
        <v>47931.1054</v>
      </c>
      <c r="S29" s="9">
        <f t="shared" si="9"/>
        <v>31713.2687</v>
      </c>
      <c r="T29" s="9">
        <f t="shared" si="10"/>
        <v>91183.66059</v>
      </c>
      <c r="U29" s="9">
        <f t="shared" si="11"/>
        <v>47931.1054</v>
      </c>
      <c r="V29" s="9">
        <f t="shared" si="12"/>
        <v>29232.74906</v>
      </c>
      <c r="W29" s="9">
        <f t="shared" si="13"/>
        <v>82548.99635</v>
      </c>
      <c r="X29" s="8">
        <f t="shared" si="14"/>
        <v>376475.6546</v>
      </c>
      <c r="Y29" s="3"/>
    </row>
    <row r="30">
      <c r="A30" s="4" t="s">
        <v>79</v>
      </c>
      <c r="B30" s="5" t="s">
        <v>80</v>
      </c>
      <c r="C30" s="6">
        <v>56790.0</v>
      </c>
      <c r="D30" s="6">
        <v>23100.0</v>
      </c>
      <c r="E30" s="6">
        <v>52700.0</v>
      </c>
      <c r="F30" s="6">
        <v>25200.0</v>
      </c>
      <c r="G30" s="6">
        <v>50185.0</v>
      </c>
      <c r="H30" s="6">
        <v>25200.0</v>
      </c>
      <c r="I30" s="6">
        <v>49345.0</v>
      </c>
      <c r="J30" s="6">
        <v>18900.0</v>
      </c>
      <c r="K30" s="8">
        <f t="shared" si="1"/>
        <v>301420</v>
      </c>
      <c r="L30" s="9">
        <f t="shared" si="2"/>
        <v>47931.1054</v>
      </c>
      <c r="M30" s="9">
        <f t="shared" si="3"/>
        <v>33316.50844</v>
      </c>
      <c r="N30" s="9">
        <f t="shared" si="4"/>
        <v>106552.6301</v>
      </c>
      <c r="O30" s="9">
        <f t="shared" si="5"/>
        <v>47931.1054</v>
      </c>
      <c r="P30" s="9">
        <f t="shared" si="6"/>
        <v>33164.8276</v>
      </c>
      <c r="Q30" s="9">
        <f t="shared" si="7"/>
        <v>99377.25495</v>
      </c>
      <c r="R30" s="9">
        <f t="shared" si="8"/>
        <v>47931.1054</v>
      </c>
      <c r="S30" s="9">
        <f t="shared" si="9"/>
        <v>32346.40431</v>
      </c>
      <c r="T30" s="9">
        <f t="shared" si="10"/>
        <v>91916.68981</v>
      </c>
      <c r="U30" s="9">
        <f t="shared" si="11"/>
        <v>47931.1054</v>
      </c>
      <c r="V30" s="9">
        <f t="shared" si="12"/>
        <v>26769.40414</v>
      </c>
      <c r="W30" s="9">
        <f t="shared" si="13"/>
        <v>79898.43721</v>
      </c>
      <c r="X30" s="8">
        <f t="shared" si="14"/>
        <v>377745.0121</v>
      </c>
      <c r="Y30" s="3"/>
    </row>
    <row r="31">
      <c r="A31" s="15" t="s">
        <v>81</v>
      </c>
      <c r="B31" s="5" t="s">
        <v>82</v>
      </c>
      <c r="C31" s="11">
        <v>65610.0</v>
      </c>
      <c r="D31" s="11">
        <v>19440.0</v>
      </c>
      <c r="E31" s="11">
        <v>62110.0</v>
      </c>
      <c r="F31" s="11">
        <v>19440.0</v>
      </c>
      <c r="G31" s="11">
        <v>57490.0</v>
      </c>
      <c r="H31" s="11">
        <v>19440.0</v>
      </c>
      <c r="I31" s="11">
        <v>54410.0</v>
      </c>
      <c r="J31" s="11">
        <v>12720.0</v>
      </c>
      <c r="K31" s="8">
        <f t="shared" si="1"/>
        <v>310660</v>
      </c>
      <c r="L31" s="9">
        <f t="shared" si="2"/>
        <v>47931.1054</v>
      </c>
      <c r="M31" s="9">
        <f t="shared" si="3"/>
        <v>38695.70524</v>
      </c>
      <c r="N31" s="9">
        <f t="shared" si="4"/>
        <v>113763.149</v>
      </c>
      <c r="O31" s="9">
        <f t="shared" si="5"/>
        <v>47931.1054</v>
      </c>
      <c r="P31" s="9">
        <f t="shared" si="6"/>
        <v>37313.22039</v>
      </c>
      <c r="Q31" s="9">
        <f t="shared" si="7"/>
        <v>104545.1857</v>
      </c>
      <c r="R31" s="9">
        <f t="shared" si="8"/>
        <v>47931.1054</v>
      </c>
      <c r="S31" s="9">
        <f t="shared" si="9"/>
        <v>34499.43682</v>
      </c>
      <c r="T31" s="9">
        <f t="shared" si="10"/>
        <v>94409.41917</v>
      </c>
      <c r="U31" s="9">
        <f t="shared" si="11"/>
        <v>47931.1054</v>
      </c>
      <c r="V31" s="9">
        <f t="shared" si="12"/>
        <v>26181.08685</v>
      </c>
      <c r="W31" s="9">
        <f t="shared" si="13"/>
        <v>79265.4078</v>
      </c>
      <c r="X31" s="8">
        <f t="shared" si="14"/>
        <v>391983.1617</v>
      </c>
      <c r="Y31" s="3"/>
    </row>
    <row r="32">
      <c r="A32" s="4" t="s">
        <v>83</v>
      </c>
      <c r="B32" s="5" t="s">
        <v>84</v>
      </c>
      <c r="C32" s="11">
        <v>56524.0</v>
      </c>
      <c r="D32" s="11">
        <v>31116.0</v>
      </c>
      <c r="E32" s="11">
        <v>51289.0</v>
      </c>
      <c r="F32" s="11">
        <v>29616.0</v>
      </c>
      <c r="G32" s="11">
        <v>41708.0</v>
      </c>
      <c r="H32" s="11">
        <v>29616.0</v>
      </c>
      <c r="I32" s="11">
        <v>43117.0</v>
      </c>
      <c r="J32" s="11">
        <v>29616.0</v>
      </c>
      <c r="K32" s="8">
        <f t="shared" si="1"/>
        <v>312602</v>
      </c>
      <c r="L32" s="9">
        <f t="shared" si="2"/>
        <v>47931.1054</v>
      </c>
      <c r="M32" s="9">
        <f t="shared" si="3"/>
        <v>41395.72844</v>
      </c>
      <c r="N32" s="9">
        <f t="shared" si="4"/>
        <v>117382.3823</v>
      </c>
      <c r="O32" s="9">
        <f t="shared" si="5"/>
        <v>47931.1054</v>
      </c>
      <c r="P32" s="9">
        <f t="shared" si="6"/>
        <v>36245.99713</v>
      </c>
      <c r="Q32" s="9">
        <f t="shared" si="7"/>
        <v>103215.6742</v>
      </c>
      <c r="R32" s="9">
        <f t="shared" si="8"/>
        <v>47931.1054</v>
      </c>
      <c r="S32" s="9">
        <f t="shared" si="9"/>
        <v>27483.47037</v>
      </c>
      <c r="T32" s="9">
        <f t="shared" si="10"/>
        <v>86286.5016</v>
      </c>
      <c r="U32" s="9">
        <f t="shared" si="11"/>
        <v>47931.1054</v>
      </c>
      <c r="V32" s="9">
        <f t="shared" si="12"/>
        <v>30742.19646</v>
      </c>
      <c r="W32" s="9">
        <f t="shared" si="13"/>
        <v>84173.16175</v>
      </c>
      <c r="X32" s="8">
        <f t="shared" si="14"/>
        <v>391057.7199</v>
      </c>
      <c r="Y32" s="3"/>
    </row>
    <row r="33">
      <c r="A33" s="4" t="s">
        <v>85</v>
      </c>
      <c r="B33" s="5" t="s">
        <v>86</v>
      </c>
      <c r="C33" s="6">
        <v>47649.0</v>
      </c>
      <c r="D33" s="6">
        <v>18017.0</v>
      </c>
      <c r="E33" s="6">
        <v>59760.0</v>
      </c>
      <c r="F33" s="6">
        <v>25168.0</v>
      </c>
      <c r="G33" s="6">
        <v>56450.0</v>
      </c>
      <c r="H33" s="6">
        <v>25168.0</v>
      </c>
      <c r="I33" s="6">
        <v>55862.0</v>
      </c>
      <c r="J33" s="6">
        <v>25168.0</v>
      </c>
      <c r="K33" s="8">
        <f t="shared" si="1"/>
        <v>313242</v>
      </c>
      <c r="L33" s="9">
        <f t="shared" si="2"/>
        <v>47931.1054</v>
      </c>
      <c r="M33" s="9">
        <f t="shared" si="3"/>
        <v>18488.27292</v>
      </c>
      <c r="N33" s="9">
        <f t="shared" si="4"/>
        <v>86676.192</v>
      </c>
      <c r="O33" s="9">
        <f t="shared" si="5"/>
        <v>47931.1054</v>
      </c>
      <c r="P33" s="9">
        <f t="shared" si="6"/>
        <v>40748.97385</v>
      </c>
      <c r="Q33" s="9">
        <f t="shared" si="7"/>
        <v>108825.3339</v>
      </c>
      <c r="R33" s="9">
        <f t="shared" si="8"/>
        <v>47931.1054</v>
      </c>
      <c r="S33" s="9">
        <f t="shared" si="9"/>
        <v>39309.3624</v>
      </c>
      <c r="T33" s="9">
        <f t="shared" si="10"/>
        <v>99978.23557</v>
      </c>
      <c r="U33" s="9">
        <f t="shared" si="11"/>
        <v>47931.1054</v>
      </c>
      <c r="V33" s="9">
        <f t="shared" si="12"/>
        <v>40836.12302</v>
      </c>
      <c r="W33" s="9">
        <f t="shared" si="13"/>
        <v>95034.22673</v>
      </c>
      <c r="X33" s="8">
        <f t="shared" si="14"/>
        <v>390513.9882</v>
      </c>
      <c r="Y33" s="3"/>
    </row>
    <row r="34">
      <c r="A34" s="4" t="s">
        <v>87</v>
      </c>
      <c r="B34" s="5" t="s">
        <v>88</v>
      </c>
      <c r="C34" s="11">
        <v>43942.0</v>
      </c>
      <c r="D34" s="11">
        <v>28365.0</v>
      </c>
      <c r="E34" s="11">
        <v>48072.0</v>
      </c>
      <c r="F34" s="11">
        <v>34038.0</v>
      </c>
      <c r="G34" s="11">
        <v>46501.0</v>
      </c>
      <c r="H34" s="11">
        <v>34038.0</v>
      </c>
      <c r="I34" s="11">
        <v>48483.0</v>
      </c>
      <c r="J34" s="11">
        <v>34038.0</v>
      </c>
      <c r="K34" s="8">
        <f t="shared" si="1"/>
        <v>317477</v>
      </c>
      <c r="L34" s="9">
        <f t="shared" si="2"/>
        <v>47931.1054</v>
      </c>
      <c r="M34" s="9">
        <f t="shared" si="3"/>
        <v>25411.3826</v>
      </c>
      <c r="N34" s="9">
        <f t="shared" si="4"/>
        <v>95956.2416</v>
      </c>
      <c r="O34" s="9">
        <f t="shared" si="5"/>
        <v>47931.1054</v>
      </c>
      <c r="P34" s="9">
        <f t="shared" si="6"/>
        <v>37384.80749</v>
      </c>
      <c r="Q34" s="9">
        <f t="shared" si="7"/>
        <v>104634.3665</v>
      </c>
      <c r="R34" s="9">
        <f t="shared" si="8"/>
        <v>47931.1054</v>
      </c>
      <c r="S34" s="9">
        <f t="shared" si="9"/>
        <v>37445.80688</v>
      </c>
      <c r="T34" s="9">
        <f t="shared" si="10"/>
        <v>97820.65571</v>
      </c>
      <c r="U34" s="9">
        <f t="shared" si="11"/>
        <v>47931.1054</v>
      </c>
      <c r="V34" s="9">
        <f t="shared" si="12"/>
        <v>41554.15281</v>
      </c>
      <c r="W34" s="9">
        <f t="shared" si="13"/>
        <v>95806.82678</v>
      </c>
      <c r="X34" s="8">
        <f t="shared" si="14"/>
        <v>394218.0906</v>
      </c>
      <c r="Y34" s="3"/>
    </row>
    <row r="35">
      <c r="A35" s="4" t="s">
        <v>89</v>
      </c>
      <c r="B35" s="5" t="s">
        <v>90</v>
      </c>
      <c r="C35" s="11">
        <v>60009.0</v>
      </c>
      <c r="D35" s="11">
        <v>26668.0</v>
      </c>
      <c r="E35" s="11">
        <v>57007.0</v>
      </c>
      <c r="F35" s="11">
        <v>24292.0</v>
      </c>
      <c r="G35" s="11">
        <v>52607.0</v>
      </c>
      <c r="H35" s="11">
        <v>26081.0</v>
      </c>
      <c r="I35" s="11">
        <v>52326.0</v>
      </c>
      <c r="J35" s="11">
        <v>20488.0</v>
      </c>
      <c r="K35" s="8">
        <f t="shared" si="1"/>
        <v>319478</v>
      </c>
      <c r="L35" s="9">
        <f t="shared" si="2"/>
        <v>47931.1054</v>
      </c>
      <c r="M35" s="9">
        <f t="shared" si="3"/>
        <v>40391.8202</v>
      </c>
      <c r="N35" s="9">
        <f t="shared" si="4"/>
        <v>116036.6983</v>
      </c>
      <c r="O35" s="9">
        <f t="shared" si="5"/>
        <v>47931.1054</v>
      </c>
      <c r="P35" s="9">
        <f t="shared" si="6"/>
        <v>36865.36577</v>
      </c>
      <c r="Q35" s="9">
        <f t="shared" si="7"/>
        <v>103987.2632</v>
      </c>
      <c r="R35" s="9">
        <f t="shared" si="8"/>
        <v>47931.1054</v>
      </c>
      <c r="S35" s="9">
        <f t="shared" si="9"/>
        <v>35969.5508</v>
      </c>
      <c r="T35" s="9">
        <f t="shared" si="10"/>
        <v>96111.48185</v>
      </c>
      <c r="U35" s="9">
        <f t="shared" si="11"/>
        <v>47931.1054</v>
      </c>
      <c r="V35" s="9">
        <f t="shared" si="12"/>
        <v>31870.3505</v>
      </c>
      <c r="W35" s="9">
        <f t="shared" si="13"/>
        <v>85387.0555</v>
      </c>
      <c r="X35" s="8">
        <f t="shared" si="14"/>
        <v>401522.4988</v>
      </c>
      <c r="Y35" s="3"/>
    </row>
    <row r="36">
      <c r="A36" s="15" t="s">
        <v>91</v>
      </c>
      <c r="B36" s="5" t="s">
        <v>92</v>
      </c>
      <c r="C36" s="7">
        <v>55311.0</v>
      </c>
      <c r="D36" s="7">
        <v>30308.0</v>
      </c>
      <c r="E36" s="7">
        <v>55935.0</v>
      </c>
      <c r="F36" s="7">
        <v>30308.0</v>
      </c>
      <c r="G36" s="7">
        <v>51346.0</v>
      </c>
      <c r="H36" s="7">
        <v>30308.0</v>
      </c>
      <c r="I36" s="7">
        <v>47480.0</v>
      </c>
      <c r="J36" s="7">
        <v>25900.0</v>
      </c>
      <c r="K36" s="8">
        <f t="shared" si="1"/>
        <v>326896</v>
      </c>
      <c r="L36" s="9">
        <f t="shared" si="2"/>
        <v>47931.1054</v>
      </c>
      <c r="M36" s="9">
        <f t="shared" si="3"/>
        <v>39288.87636</v>
      </c>
      <c r="N36" s="9">
        <f t="shared" si="4"/>
        <v>114558.2624</v>
      </c>
      <c r="O36" s="9">
        <f t="shared" si="5"/>
        <v>47931.1054</v>
      </c>
      <c r="P36" s="9">
        <f t="shared" si="6"/>
        <v>41980.27304</v>
      </c>
      <c r="Q36" s="9">
        <f t="shared" si="7"/>
        <v>110359.2458</v>
      </c>
      <c r="R36" s="9">
        <f t="shared" si="8"/>
        <v>47931.1054</v>
      </c>
      <c r="S36" s="9">
        <f t="shared" si="9"/>
        <v>38967.91642</v>
      </c>
      <c r="T36" s="9">
        <f t="shared" si="10"/>
        <v>99582.91761</v>
      </c>
      <c r="U36" s="9">
        <f t="shared" si="11"/>
        <v>47931.1054</v>
      </c>
      <c r="V36" s="9">
        <f t="shared" si="12"/>
        <v>31911.16691</v>
      </c>
      <c r="W36" s="9">
        <f t="shared" si="13"/>
        <v>85430.97395</v>
      </c>
      <c r="X36" s="8">
        <f t="shared" si="14"/>
        <v>409931.3997</v>
      </c>
    </row>
    <row r="37">
      <c r="A37" s="4" t="s">
        <v>93</v>
      </c>
      <c r="B37" s="5" t="s">
        <v>94</v>
      </c>
      <c r="C37" s="11">
        <v>45040.0</v>
      </c>
      <c r="D37" s="11">
        <v>17290.0</v>
      </c>
      <c r="E37" s="11">
        <v>60368.0</v>
      </c>
      <c r="F37" s="11">
        <v>26665.0</v>
      </c>
      <c r="G37" s="11">
        <v>60993.0</v>
      </c>
      <c r="H37" s="11">
        <v>27732.0</v>
      </c>
      <c r="I37" s="11">
        <v>61753.0</v>
      </c>
      <c r="J37" s="11">
        <v>28840.0</v>
      </c>
      <c r="K37" s="8">
        <f t="shared" si="1"/>
        <v>328681</v>
      </c>
      <c r="L37" s="9">
        <f t="shared" si="2"/>
        <v>47931.1054</v>
      </c>
      <c r="M37" s="9">
        <f t="shared" si="3"/>
        <v>15010.55964</v>
      </c>
      <c r="N37" s="9">
        <f t="shared" si="4"/>
        <v>82014.5077</v>
      </c>
      <c r="O37" s="9">
        <f t="shared" si="5"/>
        <v>47931.1054</v>
      </c>
      <c r="P37" s="9">
        <f t="shared" si="6"/>
        <v>42965.57823</v>
      </c>
      <c r="Q37" s="9">
        <f t="shared" si="7"/>
        <v>111586.7064</v>
      </c>
      <c r="R37" s="9">
        <f t="shared" si="8"/>
        <v>47931.1054</v>
      </c>
      <c r="S37" s="9">
        <f t="shared" si="9"/>
        <v>47055.58841</v>
      </c>
      <c r="T37" s="9">
        <f t="shared" si="10"/>
        <v>108946.6301</v>
      </c>
      <c r="U37" s="9">
        <f t="shared" si="11"/>
        <v>47931.1054</v>
      </c>
      <c r="V37" s="9">
        <f t="shared" si="12"/>
        <v>51473.02288</v>
      </c>
      <c r="W37" s="9">
        <f t="shared" si="13"/>
        <v>106479.531</v>
      </c>
      <c r="X37" s="8">
        <f t="shared" si="14"/>
        <v>409027.3752</v>
      </c>
      <c r="Y37" s="3"/>
    </row>
    <row r="38">
      <c r="A38" s="4" t="s">
        <v>95</v>
      </c>
      <c r="B38" s="5" t="s">
        <v>96</v>
      </c>
      <c r="C38" s="11">
        <v>62373.0</v>
      </c>
      <c r="D38" s="14">
        <v>21934.0</v>
      </c>
      <c r="E38" s="11">
        <v>60539.0</v>
      </c>
      <c r="F38" s="14">
        <v>21934.0</v>
      </c>
      <c r="G38" s="11">
        <v>58986.0</v>
      </c>
      <c r="H38" s="11">
        <v>23928.0</v>
      </c>
      <c r="I38" s="11">
        <v>59009.0</v>
      </c>
      <c r="J38" s="11">
        <v>23928.0</v>
      </c>
      <c r="K38" s="8">
        <f t="shared" si="1"/>
        <v>332631</v>
      </c>
      <c r="L38" s="9">
        <f t="shared" si="2"/>
        <v>47931.1054</v>
      </c>
      <c r="M38" s="9">
        <f t="shared" si="3"/>
        <v>37921.1426</v>
      </c>
      <c r="N38" s="9">
        <f t="shared" si="4"/>
        <v>112724.8902</v>
      </c>
      <c r="O38" s="9">
        <f t="shared" si="5"/>
        <v>47931.1054</v>
      </c>
      <c r="P38" s="9">
        <f t="shared" si="6"/>
        <v>38218.10867</v>
      </c>
      <c r="Q38" s="9">
        <f t="shared" si="7"/>
        <v>105672.4656</v>
      </c>
      <c r="R38" s="9">
        <f t="shared" si="8"/>
        <v>47931.1054</v>
      </c>
      <c r="S38" s="9">
        <f t="shared" si="9"/>
        <v>40848.7161</v>
      </c>
      <c r="T38" s="9">
        <f t="shared" si="10"/>
        <v>101760.4623</v>
      </c>
      <c r="U38" s="9">
        <f t="shared" si="11"/>
        <v>47931.1054</v>
      </c>
      <c r="V38" s="9">
        <f t="shared" si="12"/>
        <v>43180.80144</v>
      </c>
      <c r="W38" s="9">
        <f t="shared" si="13"/>
        <v>97557.1007</v>
      </c>
      <c r="X38" s="8">
        <f t="shared" si="14"/>
        <v>417714.9188</v>
      </c>
      <c r="Y38" s="3"/>
    </row>
    <row r="39">
      <c r="A39" s="15" t="s">
        <v>97</v>
      </c>
      <c r="B39" s="5" t="s">
        <v>98</v>
      </c>
      <c r="C39" s="11">
        <v>73420.0</v>
      </c>
      <c r="D39" s="11">
        <v>16008.0</v>
      </c>
      <c r="E39" s="11">
        <v>56630.0</v>
      </c>
      <c r="F39" s="11">
        <v>13340.0</v>
      </c>
      <c r="G39" s="11">
        <v>71945.0</v>
      </c>
      <c r="H39" s="11">
        <v>16008.0</v>
      </c>
      <c r="I39" s="11">
        <v>73625.0</v>
      </c>
      <c r="J39" s="11">
        <v>16008.0</v>
      </c>
      <c r="K39" s="8">
        <f t="shared" si="1"/>
        <v>336984</v>
      </c>
      <c r="L39" s="9">
        <f t="shared" si="2"/>
        <v>47931.1054</v>
      </c>
      <c r="M39" s="9">
        <f t="shared" si="3"/>
        <v>43259.68268</v>
      </c>
      <c r="N39" s="9">
        <f t="shared" si="4"/>
        <v>119880.9109</v>
      </c>
      <c r="O39" s="9">
        <f t="shared" si="5"/>
        <v>47931.1054</v>
      </c>
      <c r="P39" s="9">
        <f t="shared" si="6"/>
        <v>25041.35433</v>
      </c>
      <c r="Q39" s="9">
        <f t="shared" si="7"/>
        <v>89257.30021</v>
      </c>
      <c r="R39" s="9">
        <f t="shared" si="8"/>
        <v>47931.1054</v>
      </c>
      <c r="S39" s="9">
        <f t="shared" si="9"/>
        <v>47063.98683</v>
      </c>
      <c r="T39" s="9">
        <f t="shared" si="10"/>
        <v>108956.3536</v>
      </c>
      <c r="U39" s="9">
        <f t="shared" si="11"/>
        <v>47931.1054</v>
      </c>
      <c r="V39" s="9">
        <f t="shared" si="12"/>
        <v>51817.76957</v>
      </c>
      <c r="W39" s="9">
        <f t="shared" si="13"/>
        <v>106850.4784</v>
      </c>
      <c r="X39" s="8">
        <f t="shared" si="14"/>
        <v>424945.0432</v>
      </c>
      <c r="Y39" s="3"/>
    </row>
    <row r="40">
      <c r="A40" s="4" t="s">
        <v>99</v>
      </c>
      <c r="B40" s="5" t="s">
        <v>100</v>
      </c>
      <c r="C40" s="11">
        <v>61908.0</v>
      </c>
      <c r="D40" s="11">
        <v>25444.0</v>
      </c>
      <c r="E40" s="11">
        <v>58614.0</v>
      </c>
      <c r="F40" s="11">
        <v>25444.0</v>
      </c>
      <c r="G40" s="11">
        <v>59488.0</v>
      </c>
      <c r="H40" s="11">
        <v>25444.0</v>
      </c>
      <c r="I40" s="11">
        <v>56504.0</v>
      </c>
      <c r="J40" s="11">
        <v>25444.0</v>
      </c>
      <c r="K40" s="8">
        <f t="shared" si="1"/>
        <v>338290</v>
      </c>
      <c r="L40" s="9">
        <f t="shared" si="2"/>
        <v>47931.1054</v>
      </c>
      <c r="M40" s="9">
        <f t="shared" si="3"/>
        <v>41095.4942</v>
      </c>
      <c r="N40" s="9">
        <f t="shared" si="4"/>
        <v>116979.9347</v>
      </c>
      <c r="O40" s="9">
        <f t="shared" si="5"/>
        <v>47931.1054</v>
      </c>
      <c r="P40" s="9">
        <f t="shared" si="6"/>
        <v>39800.20238</v>
      </c>
      <c r="Q40" s="9">
        <f t="shared" si="7"/>
        <v>107643.3857</v>
      </c>
      <c r="R40" s="9">
        <f t="shared" si="8"/>
        <v>47931.1054</v>
      </c>
      <c r="S40" s="9">
        <f t="shared" si="9"/>
        <v>42989.71456</v>
      </c>
      <c r="T40" s="9">
        <f t="shared" si="10"/>
        <v>104239.259</v>
      </c>
      <c r="U40" s="9">
        <f t="shared" si="11"/>
        <v>47931.1054</v>
      </c>
      <c r="V40" s="9">
        <f t="shared" si="12"/>
        <v>41865.88151</v>
      </c>
      <c r="W40" s="9">
        <f t="shared" si="13"/>
        <v>96142.24686</v>
      </c>
      <c r="X40" s="8">
        <f t="shared" si="14"/>
        <v>425004.8263</v>
      </c>
      <c r="Y40" s="3"/>
    </row>
    <row r="41">
      <c r="A41" s="4" t="s">
        <v>101</v>
      </c>
      <c r="B41" s="5" t="s">
        <v>102</v>
      </c>
      <c r="C41" s="6">
        <v>64189.0</v>
      </c>
      <c r="D41" s="6">
        <v>23066.0</v>
      </c>
      <c r="E41" s="6">
        <v>61719.0</v>
      </c>
      <c r="F41" s="6">
        <v>30755.0</v>
      </c>
      <c r="G41" s="6">
        <v>51854.0</v>
      </c>
      <c r="H41" s="6">
        <v>30755.0</v>
      </c>
      <c r="I41" s="6">
        <v>52189.0</v>
      </c>
      <c r="J41" s="6">
        <v>30755.0</v>
      </c>
      <c r="K41" s="8">
        <f t="shared" si="1"/>
        <v>345282</v>
      </c>
      <c r="L41" s="9">
        <f t="shared" si="2"/>
        <v>47931.1054</v>
      </c>
      <c r="M41" s="9">
        <f t="shared" si="3"/>
        <v>40994.37364</v>
      </c>
      <c r="N41" s="9">
        <f t="shared" si="4"/>
        <v>116844.3882</v>
      </c>
      <c r="O41" s="9">
        <f t="shared" si="5"/>
        <v>47931.1054</v>
      </c>
      <c r="P41" s="9">
        <f t="shared" si="6"/>
        <v>48687.00557</v>
      </c>
      <c r="Q41" s="9">
        <f t="shared" si="7"/>
        <v>118714.2717</v>
      </c>
      <c r="R41" s="9">
        <f t="shared" si="8"/>
        <v>47931.1054</v>
      </c>
      <c r="S41" s="9">
        <f t="shared" si="9"/>
        <v>40001.20415</v>
      </c>
      <c r="T41" s="9">
        <f t="shared" si="10"/>
        <v>100779.2333</v>
      </c>
      <c r="U41" s="9">
        <f t="shared" si="11"/>
        <v>47931.1054</v>
      </c>
      <c r="V41" s="9">
        <f t="shared" si="12"/>
        <v>42415.14584</v>
      </c>
      <c r="W41" s="9">
        <f t="shared" si="13"/>
        <v>96733.25528</v>
      </c>
      <c r="X41" s="8">
        <f t="shared" si="14"/>
        <v>433071.1484</v>
      </c>
      <c r="Y41" s="3"/>
    </row>
    <row r="42">
      <c r="A42" s="15" t="s">
        <v>103</v>
      </c>
      <c r="B42" s="5" t="s">
        <v>82</v>
      </c>
      <c r="C42" s="11">
        <v>74270.0</v>
      </c>
      <c r="D42" s="11">
        <v>19440.0</v>
      </c>
      <c r="E42" s="11">
        <v>70770.0</v>
      </c>
      <c r="F42" s="11">
        <v>19440.0</v>
      </c>
      <c r="G42" s="11">
        <v>66150.0</v>
      </c>
      <c r="H42" s="11">
        <v>19440.0</v>
      </c>
      <c r="I42" s="11">
        <v>63070.0</v>
      </c>
      <c r="J42" s="11">
        <v>12720.0</v>
      </c>
      <c r="K42" s="8">
        <f t="shared" si="1"/>
        <v>345300</v>
      </c>
      <c r="L42" s="9">
        <f t="shared" si="2"/>
        <v>47931.1054</v>
      </c>
      <c r="M42" s="9">
        <f t="shared" si="3"/>
        <v>47723.58204</v>
      </c>
      <c r="N42" s="9">
        <f t="shared" si="4"/>
        <v>125864.5237</v>
      </c>
      <c r="O42" s="9">
        <f t="shared" si="5"/>
        <v>47931.1054</v>
      </c>
      <c r="P42" s="9">
        <f t="shared" si="6"/>
        <v>46657.07288</v>
      </c>
      <c r="Q42" s="9">
        <f t="shared" si="7"/>
        <v>116185.4485</v>
      </c>
      <c r="R42" s="9">
        <f t="shared" si="8"/>
        <v>47931.1054</v>
      </c>
      <c r="S42" s="9">
        <f t="shared" si="9"/>
        <v>44170.32415</v>
      </c>
      <c r="T42" s="9">
        <f t="shared" si="10"/>
        <v>105606.1404</v>
      </c>
      <c r="U42" s="9">
        <f t="shared" si="11"/>
        <v>47931.1054</v>
      </c>
      <c r="V42" s="9">
        <f t="shared" si="12"/>
        <v>36190.45523</v>
      </c>
      <c r="W42" s="9">
        <f t="shared" si="13"/>
        <v>90035.48818</v>
      </c>
      <c r="X42" s="8">
        <f t="shared" si="14"/>
        <v>437691.6009</v>
      </c>
      <c r="Y42" s="3"/>
    </row>
    <row r="43">
      <c r="A43" s="4" t="s">
        <v>104</v>
      </c>
      <c r="B43" s="5" t="s">
        <v>105</v>
      </c>
      <c r="C43" s="11">
        <v>49964.0</v>
      </c>
      <c r="D43" s="11">
        <v>20000.0</v>
      </c>
      <c r="E43" s="11">
        <v>74143.0</v>
      </c>
      <c r="F43" s="11">
        <v>20000.0</v>
      </c>
      <c r="G43" s="11">
        <v>74143.0</v>
      </c>
      <c r="H43" s="11">
        <v>20000.0</v>
      </c>
      <c r="I43" s="11">
        <v>74143.0</v>
      </c>
      <c r="J43" s="11">
        <v>20000.0</v>
      </c>
      <c r="K43" s="8">
        <f t="shared" si="1"/>
        <v>352393</v>
      </c>
      <c r="L43" s="9">
        <f t="shared" si="2"/>
        <v>47931.1054</v>
      </c>
      <c r="M43" s="9">
        <f t="shared" si="3"/>
        <v>22968.85196</v>
      </c>
      <c r="N43" s="9">
        <f t="shared" si="4"/>
        <v>92682.16296</v>
      </c>
      <c r="O43" s="9">
        <f t="shared" si="5"/>
        <v>47931.1054</v>
      </c>
      <c r="P43" s="9">
        <f t="shared" si="6"/>
        <v>50880.2167</v>
      </c>
      <c r="Q43" s="9">
        <f t="shared" si="7"/>
        <v>121446.5016</v>
      </c>
      <c r="R43" s="9">
        <f t="shared" si="8"/>
        <v>47931.1054</v>
      </c>
      <c r="S43" s="9">
        <f t="shared" si="9"/>
        <v>53680.14094</v>
      </c>
      <c r="T43" s="9">
        <f t="shared" si="10"/>
        <v>116616.3781</v>
      </c>
      <c r="U43" s="9">
        <f t="shared" si="11"/>
        <v>47931.1054</v>
      </c>
      <c r="V43" s="9">
        <f t="shared" si="12"/>
        <v>56578.06253</v>
      </c>
      <c r="W43" s="9">
        <f t="shared" si="13"/>
        <v>111972.5536</v>
      </c>
      <c r="X43" s="8">
        <f t="shared" si="14"/>
        <v>442717.5963</v>
      </c>
      <c r="Y43" s="3"/>
    </row>
    <row r="44">
      <c r="A44" s="4" t="s">
        <v>106</v>
      </c>
      <c r="B44" s="5" t="s">
        <v>107</v>
      </c>
      <c r="C44" s="11">
        <v>69042.0</v>
      </c>
      <c r="D44" s="11">
        <v>22306.0</v>
      </c>
      <c r="E44" s="11">
        <v>68286.0</v>
      </c>
      <c r="F44" s="11">
        <v>26768.0</v>
      </c>
      <c r="G44" s="11">
        <v>66036.0</v>
      </c>
      <c r="H44" s="11">
        <v>26768.0</v>
      </c>
      <c r="I44" s="11">
        <v>65946.0</v>
      </c>
      <c r="J44" s="11">
        <v>20270.0</v>
      </c>
      <c r="K44" s="8">
        <f t="shared" si="1"/>
        <v>365422</v>
      </c>
      <c r="L44" s="9">
        <f t="shared" si="2"/>
        <v>47931.1054</v>
      </c>
      <c r="M44" s="9">
        <f t="shared" si="3"/>
        <v>45261.24428</v>
      </c>
      <c r="N44" s="9">
        <f t="shared" si="4"/>
        <v>122563.8947</v>
      </c>
      <c r="O44" s="9">
        <f t="shared" si="5"/>
        <v>47931.1054</v>
      </c>
      <c r="P44" s="9">
        <f t="shared" si="6"/>
        <v>51616.21279</v>
      </c>
      <c r="Q44" s="9">
        <f t="shared" si="7"/>
        <v>122363.3813</v>
      </c>
      <c r="R44" s="9">
        <f t="shared" si="8"/>
        <v>47931.1054</v>
      </c>
      <c r="S44" s="9">
        <f t="shared" si="9"/>
        <v>51682.31029</v>
      </c>
      <c r="T44" s="9">
        <f t="shared" si="10"/>
        <v>114303.3377</v>
      </c>
      <c r="U44" s="9">
        <f t="shared" si="11"/>
        <v>47931.1054</v>
      </c>
      <c r="V44" s="9">
        <f t="shared" si="12"/>
        <v>47385.30665</v>
      </c>
      <c r="W44" s="9">
        <f t="shared" si="13"/>
        <v>102081.1483</v>
      </c>
      <c r="X44" s="8">
        <f t="shared" si="14"/>
        <v>461311.762</v>
      </c>
      <c r="Y44" s="3"/>
    </row>
    <row r="45">
      <c r="A45" s="15" t="s">
        <v>108</v>
      </c>
      <c r="B45" s="5" t="s">
        <v>109</v>
      </c>
      <c r="C45" s="11">
        <v>64682.0</v>
      </c>
      <c r="D45" s="11">
        <v>31913.0</v>
      </c>
      <c r="E45" s="11">
        <v>69805.0</v>
      </c>
      <c r="F45" s="11">
        <v>29787.0</v>
      </c>
      <c r="G45" s="11">
        <v>58873.0</v>
      </c>
      <c r="H45" s="11">
        <v>30267.0</v>
      </c>
      <c r="I45" s="11">
        <v>55873.0</v>
      </c>
      <c r="J45" s="11">
        <v>28085.0</v>
      </c>
      <c r="K45" s="8">
        <f t="shared" si="1"/>
        <v>369285</v>
      </c>
      <c r="L45" s="9">
        <f t="shared" si="2"/>
        <v>47931.1054</v>
      </c>
      <c r="M45" s="9">
        <f t="shared" si="3"/>
        <v>50731.13684</v>
      </c>
      <c r="N45" s="9">
        <f t="shared" si="4"/>
        <v>129895.9863</v>
      </c>
      <c r="O45" s="9">
        <f t="shared" si="5"/>
        <v>47931.1054</v>
      </c>
      <c r="P45" s="9">
        <f t="shared" si="6"/>
        <v>56402.41048</v>
      </c>
      <c r="Q45" s="9">
        <f t="shared" si="7"/>
        <v>128325.8683</v>
      </c>
      <c r="R45" s="9">
        <f t="shared" si="8"/>
        <v>47931.1054</v>
      </c>
      <c r="S45" s="9">
        <f t="shared" si="9"/>
        <v>47330.80625</v>
      </c>
      <c r="T45" s="9">
        <f t="shared" si="10"/>
        <v>109265.2707</v>
      </c>
      <c r="U45" s="9">
        <f t="shared" si="11"/>
        <v>47931.1054</v>
      </c>
      <c r="V45" s="9">
        <f t="shared" si="12"/>
        <v>43889.75116</v>
      </c>
      <c r="W45" s="9">
        <f t="shared" si="13"/>
        <v>98319.93061</v>
      </c>
      <c r="X45" s="8">
        <f t="shared" si="14"/>
        <v>465807.056</v>
      </c>
      <c r="Y45" s="3"/>
    </row>
    <row r="46">
      <c r="A46" s="4" t="s">
        <v>110</v>
      </c>
      <c r="B46" s="5" t="s">
        <v>111</v>
      </c>
      <c r="C46" s="11">
        <v>57462.0</v>
      </c>
      <c r="D46" s="11">
        <v>44243.0</v>
      </c>
      <c r="E46" s="11">
        <v>57462.0</v>
      </c>
      <c r="F46" s="11">
        <v>42943.0</v>
      </c>
      <c r="G46" s="11">
        <v>57462.0</v>
      </c>
      <c r="H46" s="11">
        <v>42943.0</v>
      </c>
      <c r="I46" s="11">
        <v>38308.0</v>
      </c>
      <c r="J46" s="11">
        <v>29399.0</v>
      </c>
      <c r="K46" s="8">
        <f t="shared" si="1"/>
        <v>370222</v>
      </c>
      <c r="L46" s="9">
        <f t="shared" si="2"/>
        <v>47931.1054</v>
      </c>
      <c r="M46" s="9">
        <f t="shared" si="3"/>
        <v>56058.20964</v>
      </c>
      <c r="N46" s="9">
        <f t="shared" si="4"/>
        <v>137036.6358</v>
      </c>
      <c r="O46" s="9">
        <f t="shared" si="5"/>
        <v>47931.1054</v>
      </c>
      <c r="P46" s="9">
        <f t="shared" si="6"/>
        <v>56799.59014</v>
      </c>
      <c r="Q46" s="9">
        <f t="shared" si="7"/>
        <v>128820.6616</v>
      </c>
      <c r="R46" s="9">
        <f t="shared" si="8"/>
        <v>47931.1054</v>
      </c>
      <c r="S46" s="9">
        <f t="shared" si="9"/>
        <v>58969.5758</v>
      </c>
      <c r="T46" s="9">
        <f t="shared" si="10"/>
        <v>122740.3588</v>
      </c>
      <c r="U46" s="9">
        <f t="shared" si="11"/>
        <v>47931.1054</v>
      </c>
      <c r="V46" s="9">
        <f t="shared" si="12"/>
        <v>24957.65815</v>
      </c>
      <c r="W46" s="9">
        <f t="shared" si="13"/>
        <v>77948.99852</v>
      </c>
      <c r="X46" s="8">
        <f t="shared" si="14"/>
        <v>466546.6548</v>
      </c>
      <c r="Y46" s="3"/>
    </row>
    <row r="47">
      <c r="A47" s="4" t="s">
        <v>112</v>
      </c>
      <c r="B47" s="5" t="s">
        <v>113</v>
      </c>
      <c r="C47" s="6">
        <v>63717.0</v>
      </c>
      <c r="D47" s="6">
        <v>29108.0</v>
      </c>
      <c r="E47" s="6">
        <v>63717.0</v>
      </c>
      <c r="F47" s="6">
        <v>29108.0</v>
      </c>
      <c r="G47" s="6">
        <v>63717.0</v>
      </c>
      <c r="H47" s="6">
        <v>29108.0</v>
      </c>
      <c r="I47" s="6">
        <v>63717.0</v>
      </c>
      <c r="J47" s="6">
        <v>29108.0</v>
      </c>
      <c r="K47" s="8">
        <f t="shared" si="1"/>
        <v>371300</v>
      </c>
      <c r="L47" s="9">
        <f t="shared" si="2"/>
        <v>47931.1054</v>
      </c>
      <c r="M47" s="9">
        <f t="shared" si="3"/>
        <v>46800.98724</v>
      </c>
      <c r="N47" s="9">
        <f t="shared" si="4"/>
        <v>124627.8359</v>
      </c>
      <c r="O47" s="9">
        <f t="shared" si="5"/>
        <v>47931.1054</v>
      </c>
      <c r="P47" s="9">
        <f t="shared" si="6"/>
        <v>49125.81668</v>
      </c>
      <c r="Q47" s="9">
        <f t="shared" si="7"/>
        <v>119260.928</v>
      </c>
      <c r="R47" s="9">
        <f t="shared" si="8"/>
        <v>47931.1054</v>
      </c>
      <c r="S47" s="9">
        <f t="shared" si="9"/>
        <v>51532.01514</v>
      </c>
      <c r="T47" s="9">
        <f t="shared" si="10"/>
        <v>114129.3296</v>
      </c>
      <c r="U47" s="9">
        <f t="shared" si="11"/>
        <v>47931.1054</v>
      </c>
      <c r="V47" s="9">
        <f t="shared" si="12"/>
        <v>54022.43056</v>
      </c>
      <c r="W47" s="9">
        <f t="shared" si="13"/>
        <v>109222.6936</v>
      </c>
      <c r="X47" s="8">
        <f t="shared" si="14"/>
        <v>467240.7871</v>
      </c>
      <c r="Y47" s="3"/>
    </row>
    <row r="48">
      <c r="A48" s="15" t="s">
        <v>114</v>
      </c>
      <c r="B48" s="5" t="s">
        <v>115</v>
      </c>
      <c r="C48" s="11">
        <v>69151.0</v>
      </c>
      <c r="D48" s="11">
        <v>24985.0</v>
      </c>
      <c r="E48" s="11">
        <v>64383.0</v>
      </c>
      <c r="F48" s="11">
        <v>29617.0</v>
      </c>
      <c r="G48" s="11">
        <v>61820.0</v>
      </c>
      <c r="H48" s="11">
        <v>31731.0</v>
      </c>
      <c r="I48" s="11">
        <v>58213.0</v>
      </c>
      <c r="J48" s="11">
        <v>31533.0</v>
      </c>
      <c r="K48" s="8">
        <f t="shared" si="1"/>
        <v>371433</v>
      </c>
      <c r="L48" s="9">
        <f t="shared" si="2"/>
        <v>47931.1054</v>
      </c>
      <c r="M48" s="9">
        <f t="shared" si="3"/>
        <v>48167.67852</v>
      </c>
      <c r="N48" s="9">
        <f t="shared" si="4"/>
        <v>126459.8107</v>
      </c>
      <c r="O48" s="9">
        <f t="shared" si="5"/>
        <v>47931.1054</v>
      </c>
      <c r="P48" s="9">
        <f t="shared" si="6"/>
        <v>50375.03089</v>
      </c>
      <c r="Q48" s="9">
        <f t="shared" si="7"/>
        <v>120817.1578</v>
      </c>
      <c r="R48" s="9">
        <f t="shared" si="8"/>
        <v>47931.1054</v>
      </c>
      <c r="S48" s="9">
        <f t="shared" si="9"/>
        <v>52148.00216</v>
      </c>
      <c r="T48" s="9">
        <f t="shared" si="10"/>
        <v>114842.5046</v>
      </c>
      <c r="U48" s="9">
        <f t="shared" si="11"/>
        <v>47931.1054</v>
      </c>
      <c r="V48" s="9">
        <f t="shared" si="12"/>
        <v>50188.83213</v>
      </c>
      <c r="W48" s="9">
        <f t="shared" si="13"/>
        <v>105097.7417</v>
      </c>
      <c r="X48" s="8">
        <f t="shared" si="14"/>
        <v>467217.2149</v>
      </c>
      <c r="Y48" s="3"/>
    </row>
    <row r="49">
      <c r="A49" s="4" t="s">
        <v>116</v>
      </c>
      <c r="B49" s="5" t="s">
        <v>100</v>
      </c>
      <c r="C49" s="11">
        <v>71134.0</v>
      </c>
      <c r="D49" s="11">
        <v>25444.0</v>
      </c>
      <c r="E49" s="11">
        <v>67840.0</v>
      </c>
      <c r="F49" s="11">
        <v>25444.0</v>
      </c>
      <c r="G49" s="11">
        <v>68714.0</v>
      </c>
      <c r="H49" s="11">
        <v>25444.0</v>
      </c>
      <c r="I49" s="11">
        <v>65730.0</v>
      </c>
      <c r="J49" s="11">
        <v>25444.0</v>
      </c>
      <c r="K49" s="8">
        <f t="shared" si="1"/>
        <v>375194</v>
      </c>
      <c r="L49" s="9">
        <f t="shared" si="2"/>
        <v>47931.1054</v>
      </c>
      <c r="M49" s="9">
        <f t="shared" si="3"/>
        <v>50713.41468</v>
      </c>
      <c r="N49" s="9">
        <f t="shared" si="4"/>
        <v>129872.2307</v>
      </c>
      <c r="O49" s="9">
        <f t="shared" si="5"/>
        <v>47931.1054</v>
      </c>
      <c r="P49" s="9">
        <f t="shared" si="6"/>
        <v>49754.75007</v>
      </c>
      <c r="Q49" s="9">
        <f t="shared" si="7"/>
        <v>120044.4325</v>
      </c>
      <c r="R49" s="9">
        <f t="shared" si="8"/>
        <v>47931.1054</v>
      </c>
      <c r="S49" s="9">
        <f t="shared" si="9"/>
        <v>53292.67142</v>
      </c>
      <c r="T49" s="9">
        <f t="shared" si="10"/>
        <v>116167.7752</v>
      </c>
      <c r="U49" s="9">
        <f t="shared" si="11"/>
        <v>47931.1054</v>
      </c>
      <c r="V49" s="9">
        <f t="shared" si="12"/>
        <v>52529.44187</v>
      </c>
      <c r="W49" s="9">
        <f t="shared" si="13"/>
        <v>107616.2378</v>
      </c>
      <c r="X49" s="8">
        <f t="shared" si="14"/>
        <v>473700.6762</v>
      </c>
      <c r="Y49" s="3"/>
    </row>
    <row r="50">
      <c r="A50" s="4" t="s">
        <v>117</v>
      </c>
      <c r="B50" s="5" t="s">
        <v>118</v>
      </c>
      <c r="C50" s="11">
        <v>65051.0</v>
      </c>
      <c r="D50" s="11">
        <v>26550.0</v>
      </c>
      <c r="E50" s="11">
        <v>61310.0</v>
      </c>
      <c r="F50" s="11">
        <v>26550.0</v>
      </c>
      <c r="G50" s="11">
        <v>63935.0</v>
      </c>
      <c r="H50" s="11">
        <v>35400.0</v>
      </c>
      <c r="I50" s="11">
        <v>65293.0</v>
      </c>
      <c r="J50" s="11">
        <v>35400.0</v>
      </c>
      <c r="K50" s="8">
        <f t="shared" si="1"/>
        <v>379489</v>
      </c>
      <c r="L50" s="9">
        <f t="shared" si="2"/>
        <v>47931.1054</v>
      </c>
      <c r="M50" s="9">
        <f t="shared" si="3"/>
        <v>45524.99172</v>
      </c>
      <c r="N50" s="9">
        <f t="shared" si="4"/>
        <v>122917.4337</v>
      </c>
      <c r="O50" s="9">
        <f t="shared" si="5"/>
        <v>47931.1054</v>
      </c>
      <c r="P50" s="9">
        <f t="shared" si="6"/>
        <v>43862.07975</v>
      </c>
      <c r="Q50" s="9">
        <f t="shared" si="7"/>
        <v>112703.5384</v>
      </c>
      <c r="R50" s="9">
        <f t="shared" si="8"/>
        <v>47931.1054</v>
      </c>
      <c r="S50" s="9">
        <f t="shared" si="9"/>
        <v>58334.74658</v>
      </c>
      <c r="T50" s="9">
        <f t="shared" si="10"/>
        <v>122005.3688</v>
      </c>
      <c r="U50" s="9">
        <f t="shared" si="11"/>
        <v>47931.1054</v>
      </c>
      <c r="V50" s="9">
        <f t="shared" si="12"/>
        <v>62403.28106</v>
      </c>
      <c r="W50" s="9">
        <f t="shared" si="13"/>
        <v>118240.4888</v>
      </c>
      <c r="X50" s="8">
        <f t="shared" si="14"/>
        <v>475866.8297</v>
      </c>
      <c r="Y50" s="3"/>
    </row>
    <row r="51">
      <c r="A51" s="4" t="s">
        <v>119</v>
      </c>
      <c r="B51" s="5" t="s">
        <v>120</v>
      </c>
      <c r="C51" s="6">
        <v>64598.0</v>
      </c>
      <c r="D51" s="6">
        <v>26806.0</v>
      </c>
      <c r="E51" s="6">
        <v>72587.0</v>
      </c>
      <c r="F51" s="6">
        <v>29908.0</v>
      </c>
      <c r="G51" s="6">
        <v>68299.0</v>
      </c>
      <c r="H51" s="6">
        <v>30024.0</v>
      </c>
      <c r="I51" s="6">
        <v>61295.0</v>
      </c>
      <c r="J51" s="6">
        <v>28668.0</v>
      </c>
      <c r="K51" s="8">
        <f t="shared" si="1"/>
        <v>382185</v>
      </c>
      <c r="L51" s="9">
        <f t="shared" si="2"/>
        <v>47931.1054</v>
      </c>
      <c r="M51" s="9">
        <f t="shared" si="3"/>
        <v>45319.62316</v>
      </c>
      <c r="N51" s="9">
        <f t="shared" si="4"/>
        <v>122642.1484</v>
      </c>
      <c r="O51" s="9">
        <f t="shared" si="5"/>
        <v>47931.1054</v>
      </c>
      <c r="P51" s="9">
        <f t="shared" si="6"/>
        <v>59530.23619</v>
      </c>
      <c r="Q51" s="9">
        <f t="shared" si="7"/>
        <v>132222.4103</v>
      </c>
      <c r="R51" s="9">
        <f t="shared" si="8"/>
        <v>47931.1054</v>
      </c>
      <c r="S51" s="9">
        <f t="shared" si="9"/>
        <v>57603.78661</v>
      </c>
      <c r="T51" s="9">
        <f t="shared" si="10"/>
        <v>121159.0809</v>
      </c>
      <c r="U51" s="9">
        <f t="shared" si="11"/>
        <v>47931.1054</v>
      </c>
      <c r="V51" s="9">
        <f t="shared" si="12"/>
        <v>50764.35249</v>
      </c>
      <c r="W51" s="9">
        <f t="shared" si="13"/>
        <v>105717.0016</v>
      </c>
      <c r="X51" s="8">
        <f t="shared" si="14"/>
        <v>481740.6412</v>
      </c>
      <c r="Y51" s="3"/>
    </row>
    <row r="52">
      <c r="A52" s="4" t="s">
        <v>121</v>
      </c>
      <c r="B52" s="5" t="s">
        <v>34</v>
      </c>
      <c r="C52" s="11">
        <v>72732.0</v>
      </c>
      <c r="D52" s="11">
        <v>22539.0</v>
      </c>
      <c r="E52" s="11">
        <v>71053.0</v>
      </c>
      <c r="F52" s="11">
        <v>22539.0</v>
      </c>
      <c r="G52" s="11">
        <v>70682.0</v>
      </c>
      <c r="H52" s="11">
        <v>22539.0</v>
      </c>
      <c r="I52" s="11">
        <v>75655.0</v>
      </c>
      <c r="J52" s="11">
        <v>24744.0</v>
      </c>
      <c r="K52" s="8">
        <f t="shared" si="1"/>
        <v>382483</v>
      </c>
      <c r="L52" s="9">
        <f t="shared" si="2"/>
        <v>47931.1054</v>
      </c>
      <c r="M52" s="9">
        <f t="shared" si="3"/>
        <v>49350.89332</v>
      </c>
      <c r="N52" s="9">
        <f t="shared" si="4"/>
        <v>128045.8454</v>
      </c>
      <c r="O52" s="9">
        <f t="shared" si="5"/>
        <v>47931.1054</v>
      </c>
      <c r="P52" s="9">
        <f t="shared" si="6"/>
        <v>50193.066</v>
      </c>
      <c r="Q52" s="9">
        <f t="shared" si="7"/>
        <v>120590.472</v>
      </c>
      <c r="R52" s="9">
        <f t="shared" si="8"/>
        <v>47931.1054</v>
      </c>
      <c r="S52" s="9">
        <f t="shared" si="9"/>
        <v>52461.99292</v>
      </c>
      <c r="T52" s="9">
        <f t="shared" si="10"/>
        <v>115206.0355</v>
      </c>
      <c r="U52" s="9">
        <f t="shared" si="11"/>
        <v>47931.1054</v>
      </c>
      <c r="V52" s="9">
        <f t="shared" si="12"/>
        <v>63271.18176</v>
      </c>
      <c r="W52" s="9">
        <f t="shared" si="13"/>
        <v>119174.3499</v>
      </c>
      <c r="X52" s="8">
        <f t="shared" si="14"/>
        <v>483016.7029</v>
      </c>
      <c r="Y52" s="3"/>
    </row>
    <row r="53">
      <c r="A53" s="4" t="s">
        <v>122</v>
      </c>
      <c r="B53" s="5" t="s">
        <v>67</v>
      </c>
      <c r="C53" s="11">
        <v>76754.0</v>
      </c>
      <c r="D53" s="11">
        <v>23800.0</v>
      </c>
      <c r="E53" s="11">
        <v>72207.0</v>
      </c>
      <c r="F53" s="11">
        <v>23800.0</v>
      </c>
      <c r="G53" s="11">
        <v>74795.0</v>
      </c>
      <c r="H53" s="11">
        <v>26775.0</v>
      </c>
      <c r="I53" s="11">
        <v>70895.0</v>
      </c>
      <c r="J53" s="11">
        <v>24310.0</v>
      </c>
      <c r="K53" s="8">
        <f t="shared" si="1"/>
        <v>393336</v>
      </c>
      <c r="L53" s="9">
        <f t="shared" si="2"/>
        <v>47931.1054</v>
      </c>
      <c r="M53" s="9">
        <f t="shared" si="3"/>
        <v>54858.31516</v>
      </c>
      <c r="N53" s="9">
        <f t="shared" si="4"/>
        <v>135428.243</v>
      </c>
      <c r="O53" s="9">
        <f t="shared" si="5"/>
        <v>47931.1054</v>
      </c>
      <c r="P53" s="9">
        <f t="shared" si="6"/>
        <v>52752.76097</v>
      </c>
      <c r="Q53" s="9">
        <f t="shared" si="7"/>
        <v>123779.2555</v>
      </c>
      <c r="R53" s="9">
        <f t="shared" si="8"/>
        <v>47931.1054</v>
      </c>
      <c r="S53" s="9">
        <f t="shared" si="9"/>
        <v>61471.05131</v>
      </c>
      <c r="T53" s="9">
        <f t="shared" si="10"/>
        <v>125636.5071</v>
      </c>
      <c r="U53" s="9">
        <f t="shared" si="11"/>
        <v>47931.1054</v>
      </c>
      <c r="V53" s="9">
        <f t="shared" si="12"/>
        <v>57317.06027</v>
      </c>
      <c r="W53" s="9">
        <f t="shared" si="13"/>
        <v>112767.7152</v>
      </c>
      <c r="X53" s="8">
        <f t="shared" si="14"/>
        <v>497611.7207</v>
      </c>
      <c r="Y53" s="3"/>
    </row>
    <row r="54">
      <c r="A54" s="4" t="s">
        <v>123</v>
      </c>
      <c r="B54" s="5" t="s">
        <v>63</v>
      </c>
      <c r="C54" s="11">
        <v>85482.0</v>
      </c>
      <c r="D54" s="11">
        <v>15560.0</v>
      </c>
      <c r="E54" s="11">
        <v>89290.0</v>
      </c>
      <c r="F54" s="11">
        <v>15560.0</v>
      </c>
      <c r="G54" s="11">
        <v>79420.0</v>
      </c>
      <c r="H54" s="11">
        <v>15560.0</v>
      </c>
      <c r="I54" s="11">
        <v>77176.0</v>
      </c>
      <c r="J54" s="11">
        <v>15560.0</v>
      </c>
      <c r="K54" s="8">
        <f t="shared" si="1"/>
        <v>393608</v>
      </c>
      <c r="L54" s="9">
        <f t="shared" si="2"/>
        <v>47931.1054</v>
      </c>
      <c r="M54" s="9">
        <f t="shared" si="3"/>
        <v>55367.0454</v>
      </c>
      <c r="N54" s="9">
        <f t="shared" si="4"/>
        <v>136110.168</v>
      </c>
      <c r="O54" s="9">
        <f t="shared" si="5"/>
        <v>47931.1054</v>
      </c>
      <c r="P54" s="9">
        <f t="shared" si="6"/>
        <v>62594.71561</v>
      </c>
      <c r="Q54" s="9">
        <f t="shared" si="7"/>
        <v>136040.0375</v>
      </c>
      <c r="R54" s="9">
        <f t="shared" si="8"/>
        <v>47931.1054</v>
      </c>
      <c r="S54" s="9">
        <f t="shared" si="9"/>
        <v>54944.51731</v>
      </c>
      <c r="T54" s="9">
        <f t="shared" si="10"/>
        <v>118080.2427</v>
      </c>
      <c r="U54" s="9">
        <f t="shared" si="11"/>
        <v>47931.1054</v>
      </c>
      <c r="V54" s="9">
        <f t="shared" si="12"/>
        <v>55455.04189</v>
      </c>
      <c r="W54" s="9">
        <f t="shared" si="13"/>
        <v>110764.1834</v>
      </c>
      <c r="X54" s="8">
        <f t="shared" si="14"/>
        <v>500994.6316</v>
      </c>
      <c r="Y54" s="3"/>
    </row>
    <row r="55">
      <c r="A55" s="15" t="s">
        <v>124</v>
      </c>
      <c r="B55" s="5" t="s">
        <v>44</v>
      </c>
      <c r="C55" s="11">
        <v>78741.0</v>
      </c>
      <c r="D55" s="11">
        <v>28000.0</v>
      </c>
      <c r="E55" s="11">
        <v>80446.0</v>
      </c>
      <c r="F55" s="11">
        <v>28000.0</v>
      </c>
      <c r="G55" s="11">
        <v>69640.0</v>
      </c>
      <c r="H55" s="11">
        <v>28000.0</v>
      </c>
      <c r="I55" s="11">
        <v>54464.0</v>
      </c>
      <c r="J55" s="11">
        <v>28000.0</v>
      </c>
      <c r="K55" s="8">
        <f t="shared" si="1"/>
        <v>395291</v>
      </c>
      <c r="L55" s="9">
        <f t="shared" si="2"/>
        <v>47931.1054</v>
      </c>
      <c r="M55" s="9">
        <f t="shared" si="3"/>
        <v>61308.13892</v>
      </c>
      <c r="N55" s="9">
        <f t="shared" si="4"/>
        <v>144073.8787</v>
      </c>
      <c r="O55" s="9">
        <f t="shared" si="5"/>
        <v>47931.1054</v>
      </c>
      <c r="P55" s="9">
        <f t="shared" si="6"/>
        <v>66020.78444</v>
      </c>
      <c r="Q55" s="9">
        <f t="shared" si="7"/>
        <v>140308.1209</v>
      </c>
      <c r="R55" s="9">
        <f t="shared" si="8"/>
        <v>47931.1054</v>
      </c>
      <c r="S55" s="9">
        <f t="shared" si="9"/>
        <v>56991.34287</v>
      </c>
      <c r="T55" s="9">
        <f t="shared" si="10"/>
        <v>120450.0082</v>
      </c>
      <c r="U55" s="9">
        <f t="shared" si="11"/>
        <v>47931.1054</v>
      </c>
      <c r="V55" s="9">
        <f t="shared" si="12"/>
        <v>42172.59532</v>
      </c>
      <c r="W55" s="9">
        <f t="shared" si="13"/>
        <v>96472.27092</v>
      </c>
      <c r="X55" s="8">
        <f t="shared" si="14"/>
        <v>501304.2787</v>
      </c>
      <c r="Y55" s="3"/>
    </row>
    <row r="56">
      <c r="A56" s="4" t="s">
        <v>125</v>
      </c>
      <c r="B56" s="5" t="s">
        <v>107</v>
      </c>
      <c r="C56" s="11">
        <v>76532.0</v>
      </c>
      <c r="D56" s="11">
        <v>22306.0</v>
      </c>
      <c r="E56" s="11">
        <v>75776.0</v>
      </c>
      <c r="F56" s="11">
        <v>26768.0</v>
      </c>
      <c r="G56" s="11">
        <v>73526.0</v>
      </c>
      <c r="H56" s="11">
        <v>26768.0</v>
      </c>
      <c r="I56" s="11">
        <v>73436.0</v>
      </c>
      <c r="J56" s="11">
        <v>20270.0</v>
      </c>
      <c r="K56" s="8">
        <f t="shared" si="1"/>
        <v>395382</v>
      </c>
      <c r="L56" s="9">
        <f t="shared" si="2"/>
        <v>47931.1054</v>
      </c>
      <c r="M56" s="9">
        <f t="shared" si="3"/>
        <v>53069.41948</v>
      </c>
      <c r="N56" s="9">
        <f t="shared" si="4"/>
        <v>133030.3262</v>
      </c>
      <c r="O56" s="9">
        <f t="shared" si="5"/>
        <v>47931.1054</v>
      </c>
      <c r="P56" s="9">
        <f t="shared" si="6"/>
        <v>59697.67412</v>
      </c>
      <c r="Q56" s="9">
        <f t="shared" si="7"/>
        <v>132430.9989</v>
      </c>
      <c r="R56" s="9">
        <f t="shared" si="8"/>
        <v>47931.1054</v>
      </c>
      <c r="S56" s="9">
        <f t="shared" si="9"/>
        <v>60046.62277</v>
      </c>
      <c r="T56" s="9">
        <f t="shared" si="10"/>
        <v>123987.3379</v>
      </c>
      <c r="U56" s="9">
        <f t="shared" si="11"/>
        <v>47931.1054</v>
      </c>
      <c r="V56" s="9">
        <f t="shared" si="12"/>
        <v>56042.37006</v>
      </c>
      <c r="W56" s="9">
        <f t="shared" si="13"/>
        <v>111396.1485</v>
      </c>
      <c r="X56" s="8">
        <f t="shared" si="14"/>
        <v>500844.8116</v>
      </c>
      <c r="Y56" s="3"/>
    </row>
    <row r="57">
      <c r="A57" s="4" t="s">
        <v>126</v>
      </c>
      <c r="B57" s="5" t="s">
        <v>69</v>
      </c>
      <c r="C57" s="11">
        <v>91098.0</v>
      </c>
      <c r="D57" s="11">
        <v>14744.0</v>
      </c>
      <c r="E57" s="11">
        <v>85797.0</v>
      </c>
      <c r="F57" s="11">
        <v>14744.0</v>
      </c>
      <c r="G57" s="11">
        <v>81093.0</v>
      </c>
      <c r="H57" s="11">
        <v>14744.0</v>
      </c>
      <c r="I57" s="11">
        <v>79585.0</v>
      </c>
      <c r="J57" s="11">
        <v>14744.0</v>
      </c>
      <c r="K57" s="8">
        <f t="shared" si="1"/>
        <v>396549</v>
      </c>
      <c r="L57" s="9">
        <f t="shared" si="2"/>
        <v>47931.1054</v>
      </c>
      <c r="M57" s="9">
        <f t="shared" si="3"/>
        <v>60370.9494</v>
      </c>
      <c r="N57" s="9">
        <f t="shared" si="4"/>
        <v>142817.6274</v>
      </c>
      <c r="O57" s="9">
        <f t="shared" si="5"/>
        <v>47931.1054</v>
      </c>
      <c r="P57" s="9">
        <f t="shared" si="6"/>
        <v>57975.2209</v>
      </c>
      <c r="Q57" s="9">
        <f t="shared" si="7"/>
        <v>130285.2236</v>
      </c>
      <c r="R57" s="9">
        <f t="shared" si="8"/>
        <v>47931.1054</v>
      </c>
      <c r="S57" s="9">
        <f t="shared" si="9"/>
        <v>55962.14399</v>
      </c>
      <c r="T57" s="9">
        <f t="shared" si="10"/>
        <v>119258.4264</v>
      </c>
      <c r="U57" s="9">
        <f t="shared" si="11"/>
        <v>47931.1054</v>
      </c>
      <c r="V57" s="9">
        <f t="shared" si="12"/>
        <v>57388.73946</v>
      </c>
      <c r="W57" s="9">
        <f t="shared" si="13"/>
        <v>112844.842</v>
      </c>
      <c r="X57" s="8">
        <f t="shared" si="14"/>
        <v>505206.1194</v>
      </c>
      <c r="Y57" s="3"/>
    </row>
    <row r="58">
      <c r="A58" s="4" t="s">
        <v>127</v>
      </c>
      <c r="B58" s="5" t="s">
        <v>65</v>
      </c>
      <c r="C58" s="11">
        <v>80960.0</v>
      </c>
      <c r="D58" s="11">
        <v>22120.0</v>
      </c>
      <c r="E58" s="11">
        <v>77957.0</v>
      </c>
      <c r="F58" s="11">
        <v>23244.0</v>
      </c>
      <c r="G58" s="11">
        <v>77957.0</v>
      </c>
      <c r="H58" s="11">
        <v>23244.0</v>
      </c>
      <c r="I58" s="11">
        <v>74760.0</v>
      </c>
      <c r="J58" s="11">
        <v>17514.0</v>
      </c>
      <c r="K58" s="8">
        <f t="shared" si="1"/>
        <v>397756</v>
      </c>
      <c r="L58" s="9">
        <f t="shared" si="2"/>
        <v>47931.1054</v>
      </c>
      <c r="M58" s="9">
        <f t="shared" si="3"/>
        <v>57491.61964</v>
      </c>
      <c r="N58" s="9">
        <f t="shared" si="4"/>
        <v>138958.0435</v>
      </c>
      <c r="O58" s="9">
        <f t="shared" si="5"/>
        <v>47931.1054</v>
      </c>
      <c r="P58" s="9">
        <f t="shared" si="6"/>
        <v>58377.20119</v>
      </c>
      <c r="Q58" s="9">
        <f t="shared" si="7"/>
        <v>130785.9973</v>
      </c>
      <c r="R58" s="9">
        <f t="shared" si="8"/>
        <v>47931.1054</v>
      </c>
      <c r="S58" s="9">
        <f t="shared" si="9"/>
        <v>61321.15671</v>
      </c>
      <c r="T58" s="9">
        <f t="shared" si="10"/>
        <v>125462.9627</v>
      </c>
      <c r="U58" s="9">
        <f t="shared" si="11"/>
        <v>47931.1054</v>
      </c>
      <c r="V58" s="9">
        <f t="shared" si="12"/>
        <v>54699.59585</v>
      </c>
      <c r="W58" s="9">
        <f t="shared" si="13"/>
        <v>109951.3235</v>
      </c>
      <c r="X58" s="8">
        <f t="shared" si="14"/>
        <v>505158.3271</v>
      </c>
      <c r="Y58" s="3"/>
    </row>
    <row r="59">
      <c r="A59" s="4" t="s">
        <v>128</v>
      </c>
      <c r="B59" s="5" t="s">
        <v>129</v>
      </c>
      <c r="C59" s="6">
        <v>77895.0</v>
      </c>
      <c r="D59" s="6">
        <v>18000.0</v>
      </c>
      <c r="E59" s="6">
        <v>78595.0</v>
      </c>
      <c r="F59" s="6">
        <v>24000.0</v>
      </c>
      <c r="G59" s="6">
        <v>78595.0</v>
      </c>
      <c r="H59" s="6">
        <v>24000.0</v>
      </c>
      <c r="I59" s="6">
        <v>75595.0</v>
      </c>
      <c r="J59" s="6">
        <v>24000.0</v>
      </c>
      <c r="K59" s="8">
        <f t="shared" si="1"/>
        <v>400680</v>
      </c>
      <c r="L59" s="9">
        <f t="shared" si="2"/>
        <v>47931.1054</v>
      </c>
      <c r="M59" s="9">
        <f t="shared" si="3"/>
        <v>50001.40084</v>
      </c>
      <c r="N59" s="9">
        <f t="shared" si="4"/>
        <v>128917.8151</v>
      </c>
      <c r="O59" s="9">
        <f t="shared" si="5"/>
        <v>47931.1054</v>
      </c>
      <c r="P59" s="9">
        <f t="shared" si="6"/>
        <v>59853.69689</v>
      </c>
      <c r="Q59" s="9">
        <f t="shared" si="7"/>
        <v>132625.3669</v>
      </c>
      <c r="R59" s="9">
        <f t="shared" si="8"/>
        <v>47931.1054</v>
      </c>
      <c r="S59" s="9">
        <f t="shared" si="9"/>
        <v>62821.74574</v>
      </c>
      <c r="T59" s="9">
        <f t="shared" si="10"/>
        <v>127200.3087</v>
      </c>
      <c r="U59" s="9">
        <f t="shared" si="11"/>
        <v>47931.1054</v>
      </c>
      <c r="V59" s="9">
        <f t="shared" si="12"/>
        <v>62426.22766</v>
      </c>
      <c r="W59" s="9">
        <f t="shared" si="13"/>
        <v>118265.1793</v>
      </c>
      <c r="X59" s="8">
        <f t="shared" si="14"/>
        <v>507008.6701</v>
      </c>
      <c r="Y59" s="3"/>
    </row>
    <row r="60">
      <c r="A60" s="4" t="s">
        <v>130</v>
      </c>
      <c r="B60" s="5" t="s">
        <v>78</v>
      </c>
      <c r="C60" s="11">
        <v>78087.0</v>
      </c>
      <c r="D60" s="11">
        <v>27711.0</v>
      </c>
      <c r="E60" s="11">
        <v>72577.0</v>
      </c>
      <c r="F60" s="11">
        <v>27711.0</v>
      </c>
      <c r="G60" s="11">
        <v>72577.0</v>
      </c>
      <c r="H60" s="11">
        <v>27711.0</v>
      </c>
      <c r="I60" s="11">
        <v>75080.0</v>
      </c>
      <c r="J60" s="11">
        <v>20784.0</v>
      </c>
      <c r="K60" s="8">
        <f t="shared" si="1"/>
        <v>402238</v>
      </c>
      <c r="L60" s="9">
        <f t="shared" si="2"/>
        <v>47931.1054</v>
      </c>
      <c r="M60" s="9">
        <f t="shared" si="3"/>
        <v>60325.08028</v>
      </c>
      <c r="N60" s="9">
        <f t="shared" si="4"/>
        <v>142756.1424</v>
      </c>
      <c r="O60" s="9">
        <f t="shared" si="5"/>
        <v>47931.1054</v>
      </c>
      <c r="P60" s="9">
        <f t="shared" si="6"/>
        <v>57229.11797</v>
      </c>
      <c r="Q60" s="9">
        <f t="shared" si="7"/>
        <v>129355.7532</v>
      </c>
      <c r="R60" s="9">
        <f t="shared" si="8"/>
        <v>47931.1054</v>
      </c>
      <c r="S60" s="9">
        <f t="shared" si="9"/>
        <v>59969.90404</v>
      </c>
      <c r="T60" s="9">
        <f t="shared" si="10"/>
        <v>123898.5148</v>
      </c>
      <c r="U60" s="9">
        <f t="shared" si="11"/>
        <v>47931.1054</v>
      </c>
      <c r="V60" s="9">
        <f t="shared" si="12"/>
        <v>58478.36663</v>
      </c>
      <c r="W60" s="9">
        <f t="shared" si="13"/>
        <v>114017.2809</v>
      </c>
      <c r="X60" s="8">
        <f t="shared" si="14"/>
        <v>510027.6912</v>
      </c>
      <c r="Y60" s="3"/>
    </row>
    <row r="61">
      <c r="A61" s="4" t="s">
        <v>131</v>
      </c>
      <c r="B61" s="5" t="s">
        <v>76</v>
      </c>
      <c r="C61" s="11">
        <v>90346.0</v>
      </c>
      <c r="D61" s="11">
        <v>16216.0</v>
      </c>
      <c r="E61" s="11">
        <v>85891.0</v>
      </c>
      <c r="F61" s="11">
        <v>16216.0</v>
      </c>
      <c r="G61" s="11">
        <v>83385.0</v>
      </c>
      <c r="H61" s="11">
        <v>16216.0</v>
      </c>
      <c r="I61" s="11">
        <v>78979.0</v>
      </c>
      <c r="J61" s="11">
        <v>16216.0</v>
      </c>
      <c r="K61" s="8">
        <f t="shared" si="1"/>
        <v>403465</v>
      </c>
      <c r="L61" s="9">
        <f t="shared" si="2"/>
        <v>47931.1054</v>
      </c>
      <c r="M61" s="9">
        <f t="shared" si="3"/>
        <v>61121.535</v>
      </c>
      <c r="N61" s="9">
        <f t="shared" si="4"/>
        <v>143823.7463</v>
      </c>
      <c r="O61" s="9">
        <f t="shared" si="5"/>
        <v>47931.1054</v>
      </c>
      <c r="P61" s="9">
        <f t="shared" si="6"/>
        <v>59611.17434</v>
      </c>
      <c r="Q61" s="9">
        <f t="shared" si="7"/>
        <v>132323.2404</v>
      </c>
      <c r="R61" s="9">
        <f t="shared" si="8"/>
        <v>47931.1054</v>
      </c>
      <c r="S61" s="9">
        <f t="shared" si="9"/>
        <v>60056.22117</v>
      </c>
      <c r="T61" s="9">
        <f t="shared" si="10"/>
        <v>123998.4507</v>
      </c>
      <c r="U61" s="9">
        <f t="shared" si="11"/>
        <v>47931.1054</v>
      </c>
      <c r="V61" s="9">
        <f t="shared" si="12"/>
        <v>58222.8454</v>
      </c>
      <c r="W61" s="9">
        <f t="shared" si="13"/>
        <v>113742.34</v>
      </c>
      <c r="X61" s="8">
        <f t="shared" si="14"/>
        <v>513887.7774</v>
      </c>
      <c r="Y61" s="3"/>
    </row>
    <row r="62">
      <c r="A62" s="4" t="s">
        <v>132</v>
      </c>
      <c r="B62" s="5" t="s">
        <v>88</v>
      </c>
      <c r="C62" s="11">
        <v>61791.0</v>
      </c>
      <c r="D62" s="11">
        <v>28365.0</v>
      </c>
      <c r="E62" s="11">
        <v>70949.0</v>
      </c>
      <c r="F62" s="11">
        <v>34038.0</v>
      </c>
      <c r="G62" s="11">
        <v>69378.0</v>
      </c>
      <c r="H62" s="11">
        <v>34038.0</v>
      </c>
      <c r="I62" s="11">
        <v>71360.0</v>
      </c>
      <c r="J62" s="11">
        <v>34038.0</v>
      </c>
      <c r="K62" s="8">
        <f t="shared" si="1"/>
        <v>403957</v>
      </c>
      <c r="L62" s="9">
        <f t="shared" si="2"/>
        <v>47931.1054</v>
      </c>
      <c r="M62" s="9">
        <f t="shared" si="3"/>
        <v>44018.60812</v>
      </c>
      <c r="N62" s="9">
        <f t="shared" si="4"/>
        <v>120898.209</v>
      </c>
      <c r="O62" s="9">
        <f t="shared" si="5"/>
        <v>47931.1054</v>
      </c>
      <c r="P62" s="9">
        <f t="shared" si="6"/>
        <v>62068.33098</v>
      </c>
      <c r="Q62" s="9">
        <f t="shared" si="7"/>
        <v>135384.2849</v>
      </c>
      <c r="R62" s="9">
        <f t="shared" si="8"/>
        <v>47931.1054</v>
      </c>
      <c r="S62" s="9">
        <f t="shared" si="9"/>
        <v>62993.25369</v>
      </c>
      <c r="T62" s="9">
        <f t="shared" si="10"/>
        <v>127398.8765</v>
      </c>
      <c r="U62" s="9">
        <f t="shared" si="11"/>
        <v>47931.1054</v>
      </c>
      <c r="V62" s="9">
        <f t="shared" si="12"/>
        <v>67995.76025</v>
      </c>
      <c r="W62" s="9">
        <f t="shared" si="13"/>
        <v>124257.9964</v>
      </c>
      <c r="X62" s="8">
        <f t="shared" si="14"/>
        <v>507939.3668</v>
      </c>
      <c r="Y62" s="3"/>
    </row>
    <row r="63">
      <c r="A63" s="4" t="s">
        <v>133</v>
      </c>
      <c r="B63" s="5" t="s">
        <v>102</v>
      </c>
      <c r="C63" s="16">
        <f>64189+14714</f>
        <v>78903</v>
      </c>
      <c r="D63" s="6">
        <v>23066.0</v>
      </c>
      <c r="E63" s="16">
        <f>61719+14714</f>
        <v>76433</v>
      </c>
      <c r="F63" s="6">
        <v>30755.0</v>
      </c>
      <c r="G63" s="16">
        <f>51854+14714</f>
        <v>66568</v>
      </c>
      <c r="H63" s="6">
        <v>30755.0</v>
      </c>
      <c r="I63" s="16">
        <f>52189+14714</f>
        <v>66903</v>
      </c>
      <c r="J63" s="6">
        <v>30755.0</v>
      </c>
      <c r="K63" s="8">
        <f t="shared" si="1"/>
        <v>404138</v>
      </c>
      <c r="L63" s="9">
        <f t="shared" si="2"/>
        <v>47931.1054</v>
      </c>
      <c r="M63" s="9">
        <f t="shared" si="3"/>
        <v>56333.42436</v>
      </c>
      <c r="N63" s="9">
        <f t="shared" si="4"/>
        <v>137405.5461</v>
      </c>
      <c r="O63" s="9">
        <f t="shared" si="5"/>
        <v>47931.1054</v>
      </c>
      <c r="P63" s="9">
        <f t="shared" si="6"/>
        <v>64562.92307</v>
      </c>
      <c r="Q63" s="9">
        <f t="shared" si="7"/>
        <v>138491.9654</v>
      </c>
      <c r="R63" s="9">
        <f t="shared" si="8"/>
        <v>47931.1054</v>
      </c>
      <c r="S63" s="9">
        <f t="shared" si="9"/>
        <v>56432.77875</v>
      </c>
      <c r="T63" s="9">
        <f t="shared" si="10"/>
        <v>119803.3161</v>
      </c>
      <c r="U63" s="9">
        <f t="shared" si="11"/>
        <v>47931.1054</v>
      </c>
      <c r="V63" s="9">
        <f t="shared" si="12"/>
        <v>59421.82556</v>
      </c>
      <c r="W63" s="9">
        <f t="shared" si="13"/>
        <v>115032.4427</v>
      </c>
      <c r="X63" s="8">
        <f t="shared" si="14"/>
        <v>510733.2702</v>
      </c>
      <c r="Y63" s="3"/>
    </row>
    <row r="64">
      <c r="A64" s="4" t="s">
        <v>134</v>
      </c>
      <c r="B64" s="5" t="s">
        <v>46</v>
      </c>
      <c r="C64" s="11">
        <v>76946.0</v>
      </c>
      <c r="D64" s="11">
        <v>14540.0</v>
      </c>
      <c r="E64" s="11">
        <v>76946.0</v>
      </c>
      <c r="F64" s="11">
        <v>14540.0</v>
      </c>
      <c r="G64" s="11">
        <v>92506.0</v>
      </c>
      <c r="H64" s="11">
        <v>19387.0</v>
      </c>
      <c r="I64" s="11">
        <v>92206.0</v>
      </c>
      <c r="J64" s="11">
        <v>19387.0</v>
      </c>
      <c r="K64" s="8">
        <f t="shared" si="1"/>
        <v>406458</v>
      </c>
      <c r="L64" s="9">
        <f t="shared" si="2"/>
        <v>47931.1054</v>
      </c>
      <c r="M64" s="9">
        <f t="shared" si="3"/>
        <v>45405.10652</v>
      </c>
      <c r="N64" s="9">
        <f t="shared" si="4"/>
        <v>122756.7342</v>
      </c>
      <c r="O64" s="9">
        <f t="shared" si="5"/>
        <v>47931.1054</v>
      </c>
      <c r="P64" s="9">
        <f t="shared" si="6"/>
        <v>48212.61984</v>
      </c>
      <c r="Q64" s="9">
        <f t="shared" si="7"/>
        <v>118123.2976</v>
      </c>
      <c r="R64" s="9">
        <f t="shared" si="8"/>
        <v>47931.1054</v>
      </c>
      <c r="S64" s="9">
        <f t="shared" si="9"/>
        <v>73547.6254</v>
      </c>
      <c r="T64" s="9">
        <f t="shared" si="10"/>
        <v>139618.4748</v>
      </c>
      <c r="U64" s="9">
        <f t="shared" si="11"/>
        <v>47931.1054</v>
      </c>
      <c r="V64" s="9">
        <f t="shared" si="12"/>
        <v>76816.53049</v>
      </c>
      <c r="W64" s="9">
        <f t="shared" si="13"/>
        <v>133749.1452</v>
      </c>
      <c r="X64" s="8">
        <f t="shared" si="14"/>
        <v>514247.6517</v>
      </c>
      <c r="Y64" s="3"/>
    </row>
    <row r="65">
      <c r="A65" s="15" t="s">
        <v>135</v>
      </c>
      <c r="B65" s="5" t="s">
        <v>136</v>
      </c>
      <c r="C65" s="6">
        <v>80290.0</v>
      </c>
      <c r="D65" s="6">
        <v>20250.0</v>
      </c>
      <c r="E65" s="6">
        <v>80997.0</v>
      </c>
      <c r="F65" s="6">
        <v>24100.0</v>
      </c>
      <c r="G65" s="6">
        <v>75712.0</v>
      </c>
      <c r="H65" s="6">
        <v>24100.0</v>
      </c>
      <c r="I65" s="6">
        <v>77454.0</v>
      </c>
      <c r="J65" s="6">
        <v>24100.0</v>
      </c>
      <c r="K65" s="8">
        <f t="shared" si="1"/>
        <v>407003</v>
      </c>
      <c r="L65" s="9">
        <f t="shared" si="2"/>
        <v>47931.1054</v>
      </c>
      <c r="M65" s="9">
        <f t="shared" si="3"/>
        <v>54843.72044</v>
      </c>
      <c r="N65" s="9">
        <f t="shared" si="4"/>
        <v>135408.6795</v>
      </c>
      <c r="O65" s="9">
        <f t="shared" si="5"/>
        <v>47931.1054</v>
      </c>
      <c r="P65" s="9">
        <f t="shared" si="6"/>
        <v>62549.62314</v>
      </c>
      <c r="Q65" s="9">
        <f t="shared" si="7"/>
        <v>135983.8628</v>
      </c>
      <c r="R65" s="9">
        <f t="shared" si="8"/>
        <v>47931.1054</v>
      </c>
      <c r="S65" s="9">
        <f t="shared" si="9"/>
        <v>59706.45931</v>
      </c>
      <c r="T65" s="9">
        <f t="shared" si="10"/>
        <v>123593.5048</v>
      </c>
      <c r="U65" s="9">
        <f t="shared" si="11"/>
        <v>47931.1054</v>
      </c>
      <c r="V65" s="9">
        <f t="shared" si="12"/>
        <v>64679.138</v>
      </c>
      <c r="W65" s="9">
        <f t="shared" si="13"/>
        <v>120689.3108</v>
      </c>
      <c r="X65" s="8">
        <f t="shared" si="14"/>
        <v>515675.358</v>
      </c>
      <c r="Y65" s="3"/>
    </row>
    <row r="66">
      <c r="A66" s="15" t="s">
        <v>137</v>
      </c>
      <c r="B66" s="5" t="s">
        <v>72</v>
      </c>
      <c r="C66" s="6">
        <v>79518.0</v>
      </c>
      <c r="D66" s="6">
        <v>27400.0</v>
      </c>
      <c r="E66" s="6">
        <v>76540.0</v>
      </c>
      <c r="F66" s="6">
        <v>27400.0</v>
      </c>
      <c r="G66" s="6">
        <v>72444.0</v>
      </c>
      <c r="H66" s="6">
        <v>27400.0</v>
      </c>
      <c r="I66" s="6">
        <v>70339.0</v>
      </c>
      <c r="J66" s="6">
        <v>27400.0</v>
      </c>
      <c r="K66" s="8">
        <f t="shared" si="1"/>
        <v>408441</v>
      </c>
      <c r="L66" s="9">
        <f t="shared" si="2"/>
        <v>47931.1054</v>
      </c>
      <c r="M66" s="9">
        <f t="shared" si="3"/>
        <v>61492.65788</v>
      </c>
      <c r="N66" s="9">
        <f t="shared" si="4"/>
        <v>144321.2162</v>
      </c>
      <c r="O66" s="9">
        <f t="shared" si="5"/>
        <v>47931.1054</v>
      </c>
      <c r="P66" s="9">
        <f t="shared" si="6"/>
        <v>61180.85211</v>
      </c>
      <c r="Q66" s="9">
        <f t="shared" si="7"/>
        <v>134278.6931</v>
      </c>
      <c r="R66" s="9">
        <f t="shared" si="8"/>
        <v>47931.1054</v>
      </c>
      <c r="S66" s="9">
        <f t="shared" si="9"/>
        <v>59497.16758</v>
      </c>
      <c r="T66" s="9">
        <f t="shared" si="10"/>
        <v>123351.1919</v>
      </c>
      <c r="U66" s="9">
        <f t="shared" si="11"/>
        <v>47931.1054</v>
      </c>
      <c r="V66" s="9">
        <f t="shared" si="12"/>
        <v>59895.68966</v>
      </c>
      <c r="W66" s="9">
        <f t="shared" si="13"/>
        <v>115542.3204</v>
      </c>
      <c r="X66" s="8">
        <f t="shared" si="14"/>
        <v>517493.4217</v>
      </c>
      <c r="Y66" s="3"/>
    </row>
    <row r="67">
      <c r="A67" s="4" t="s">
        <v>138</v>
      </c>
      <c r="B67" s="5" t="s">
        <v>139</v>
      </c>
      <c r="C67" s="11">
        <v>76757.0</v>
      </c>
      <c r="D67" s="11">
        <v>28395.0</v>
      </c>
      <c r="E67" s="11">
        <v>74407.0</v>
      </c>
      <c r="F67" s="11">
        <v>23330.0</v>
      </c>
      <c r="G67" s="11">
        <v>71826.0</v>
      </c>
      <c r="H67" s="11">
        <v>30972.0</v>
      </c>
      <c r="I67" s="17">
        <v>71826.0</v>
      </c>
      <c r="J67" s="17">
        <v>30972.0</v>
      </c>
      <c r="K67" s="8">
        <f t="shared" si="1"/>
        <v>408485</v>
      </c>
      <c r="L67" s="9">
        <f t="shared" si="2"/>
        <v>47931.1054</v>
      </c>
      <c r="M67" s="9">
        <f t="shared" si="3"/>
        <v>59651.6382</v>
      </c>
      <c r="N67" s="9">
        <f t="shared" si="4"/>
        <v>141853.4301</v>
      </c>
      <c r="O67" s="9">
        <f t="shared" si="5"/>
        <v>47931.1054</v>
      </c>
      <c r="P67" s="9">
        <f t="shared" si="6"/>
        <v>54636.52233</v>
      </c>
      <c r="Q67" s="9">
        <f t="shared" si="7"/>
        <v>126125.9832</v>
      </c>
      <c r="R67" s="9">
        <f t="shared" si="8"/>
        <v>47931.1054</v>
      </c>
      <c r="S67" s="9">
        <f t="shared" si="9"/>
        <v>62530.76661</v>
      </c>
      <c r="T67" s="9">
        <f t="shared" si="10"/>
        <v>126863.42</v>
      </c>
      <c r="U67" s="9">
        <f t="shared" si="11"/>
        <v>47931.1054</v>
      </c>
      <c r="V67" s="9">
        <f t="shared" si="12"/>
        <v>65338.12693</v>
      </c>
      <c r="W67" s="9">
        <f t="shared" si="13"/>
        <v>121398.3829</v>
      </c>
      <c r="X67" s="8">
        <f t="shared" si="14"/>
        <v>516241.2163</v>
      </c>
      <c r="Y67" s="3"/>
    </row>
    <row r="68">
      <c r="A68" s="4" t="s">
        <v>140</v>
      </c>
      <c r="B68" s="5" t="s">
        <v>40</v>
      </c>
      <c r="C68" s="11">
        <v>101988.0</v>
      </c>
      <c r="D68" s="11">
        <v>16370.0</v>
      </c>
      <c r="E68" s="11">
        <v>93888.0</v>
      </c>
      <c r="F68" s="11">
        <v>16370.0</v>
      </c>
      <c r="G68" s="11">
        <v>89836.0</v>
      </c>
      <c r="H68" s="11">
        <v>16370.0</v>
      </c>
      <c r="I68" s="11">
        <v>62991.0</v>
      </c>
      <c r="J68" s="11">
        <v>12470.0</v>
      </c>
      <c r="K68" s="8">
        <f t="shared" si="1"/>
        <v>410283</v>
      </c>
      <c r="L68" s="9">
        <f t="shared" si="2"/>
        <v>47931.1054</v>
      </c>
      <c r="M68" s="9">
        <f t="shared" si="3"/>
        <v>73418.62908</v>
      </c>
      <c r="N68" s="9">
        <f t="shared" si="4"/>
        <v>160307.3279</v>
      </c>
      <c r="O68" s="9">
        <f t="shared" si="5"/>
        <v>47931.1054</v>
      </c>
      <c r="P68" s="9">
        <f t="shared" si="6"/>
        <v>68400.21376</v>
      </c>
      <c r="Q68" s="9">
        <f t="shared" si="7"/>
        <v>143272.3354</v>
      </c>
      <c r="R68" s="9">
        <f t="shared" si="8"/>
        <v>47931.1054</v>
      </c>
      <c r="S68" s="9">
        <f t="shared" si="9"/>
        <v>67420.79244</v>
      </c>
      <c r="T68" s="9">
        <f t="shared" si="10"/>
        <v>132524.9746</v>
      </c>
      <c r="U68" s="9">
        <f t="shared" si="11"/>
        <v>47931.1054</v>
      </c>
      <c r="V68" s="9">
        <f t="shared" si="12"/>
        <v>35838.52575</v>
      </c>
      <c r="W68" s="9">
        <f t="shared" si="13"/>
        <v>89656.81206</v>
      </c>
      <c r="X68" s="8">
        <f t="shared" si="14"/>
        <v>525761.4499</v>
      </c>
      <c r="Y68" s="3"/>
    </row>
    <row r="69">
      <c r="A69" s="15" t="s">
        <v>141</v>
      </c>
      <c r="B69" s="5" t="s">
        <v>142</v>
      </c>
      <c r="C69" s="11">
        <v>87454.0</v>
      </c>
      <c r="D69" s="11">
        <v>19300.0</v>
      </c>
      <c r="E69" s="11">
        <v>79834.0</v>
      </c>
      <c r="F69" s="11">
        <v>19300.0</v>
      </c>
      <c r="G69" s="11">
        <v>79135.0</v>
      </c>
      <c r="H69" s="11">
        <v>23610.0</v>
      </c>
      <c r="I69" s="11">
        <v>82675.0</v>
      </c>
      <c r="J69" s="11">
        <v>23610.0</v>
      </c>
      <c r="K69" s="8">
        <f t="shared" si="1"/>
        <v>414918</v>
      </c>
      <c r="L69" s="9">
        <f t="shared" si="2"/>
        <v>47931.1054</v>
      </c>
      <c r="M69" s="9">
        <f t="shared" si="3"/>
        <v>61321.69116</v>
      </c>
      <c r="N69" s="9">
        <f t="shared" si="4"/>
        <v>144092.0447</v>
      </c>
      <c r="O69" s="9">
        <f t="shared" si="5"/>
        <v>47931.1054</v>
      </c>
      <c r="P69" s="9">
        <f t="shared" si="6"/>
        <v>56290.88075</v>
      </c>
      <c r="Q69" s="9">
        <f t="shared" si="7"/>
        <v>128186.9282</v>
      </c>
      <c r="R69" s="9">
        <f t="shared" si="8"/>
        <v>47931.1054</v>
      </c>
      <c r="S69" s="9">
        <f t="shared" si="9"/>
        <v>63018.21308</v>
      </c>
      <c r="T69" s="9">
        <f t="shared" si="10"/>
        <v>127427.7739</v>
      </c>
      <c r="U69" s="9">
        <f t="shared" si="11"/>
        <v>47931.1054</v>
      </c>
      <c r="V69" s="9">
        <f t="shared" si="12"/>
        <v>70202.83923</v>
      </c>
      <c r="W69" s="9">
        <f t="shared" si="13"/>
        <v>126632.8134</v>
      </c>
      <c r="X69" s="8">
        <f t="shared" si="14"/>
        <v>526339.5602</v>
      </c>
      <c r="Y69" s="3"/>
    </row>
    <row r="70">
      <c r="A70" s="4" t="s">
        <v>143</v>
      </c>
      <c r="B70" s="5" t="s">
        <v>52</v>
      </c>
      <c r="C70" s="6">
        <v>82220.0</v>
      </c>
      <c r="D70" s="6">
        <v>23364.0</v>
      </c>
      <c r="E70" s="6">
        <v>79822.0</v>
      </c>
      <c r="F70" s="6">
        <v>25446.0</v>
      </c>
      <c r="G70" s="6">
        <v>79430.0</v>
      </c>
      <c r="H70" s="6">
        <v>25446.0</v>
      </c>
      <c r="I70" s="6">
        <v>80530.0</v>
      </c>
      <c r="J70" s="6">
        <v>21282.0</v>
      </c>
      <c r="K70" s="8">
        <f t="shared" si="1"/>
        <v>417540</v>
      </c>
      <c r="L70" s="9">
        <f t="shared" si="2"/>
        <v>47931.1054</v>
      </c>
      <c r="M70" s="9">
        <f t="shared" si="3"/>
        <v>60101.98956</v>
      </c>
      <c r="N70" s="9">
        <f t="shared" si="4"/>
        <v>142457.1015</v>
      </c>
      <c r="O70" s="9">
        <f t="shared" si="5"/>
        <v>47931.1054</v>
      </c>
      <c r="P70" s="9">
        <f t="shared" si="6"/>
        <v>62685.01523</v>
      </c>
      <c r="Q70" s="9">
        <f t="shared" si="7"/>
        <v>136152.5298</v>
      </c>
      <c r="R70" s="9">
        <f t="shared" si="8"/>
        <v>47931.1054</v>
      </c>
      <c r="S70" s="9">
        <f t="shared" si="9"/>
        <v>65261.6419</v>
      </c>
      <c r="T70" s="9">
        <f t="shared" si="10"/>
        <v>130025.1619</v>
      </c>
      <c r="U70" s="9">
        <f t="shared" si="11"/>
        <v>47931.1054</v>
      </c>
      <c r="V70" s="9">
        <f t="shared" si="12"/>
        <v>65296.72002</v>
      </c>
      <c r="W70" s="9">
        <f t="shared" si="13"/>
        <v>121353.8291</v>
      </c>
      <c r="X70" s="8">
        <f t="shared" si="14"/>
        <v>529988.6223</v>
      </c>
      <c r="Y70" s="3"/>
    </row>
    <row r="71">
      <c r="A71" s="4" t="s">
        <v>144</v>
      </c>
      <c r="B71" s="5" t="s">
        <v>74</v>
      </c>
      <c r="C71" s="11">
        <v>90352.0</v>
      </c>
      <c r="D71" s="11">
        <v>18119.0</v>
      </c>
      <c r="E71" s="11">
        <v>87496.0</v>
      </c>
      <c r="F71" s="11">
        <v>18119.0</v>
      </c>
      <c r="G71" s="11">
        <v>85320.0</v>
      </c>
      <c r="H71" s="11">
        <v>18119.0</v>
      </c>
      <c r="I71" s="11">
        <v>85218.0</v>
      </c>
      <c r="J71" s="11">
        <v>16473.0</v>
      </c>
      <c r="K71" s="8">
        <f t="shared" si="1"/>
        <v>419216</v>
      </c>
      <c r="L71" s="9">
        <f t="shared" si="2"/>
        <v>47931.1054</v>
      </c>
      <c r="M71" s="9">
        <f t="shared" si="3"/>
        <v>63111.62932</v>
      </c>
      <c r="N71" s="9">
        <f t="shared" si="4"/>
        <v>146491.3588</v>
      </c>
      <c r="O71" s="9">
        <f t="shared" si="5"/>
        <v>47931.1054</v>
      </c>
      <c r="P71" s="9">
        <f t="shared" si="6"/>
        <v>63326.7555</v>
      </c>
      <c r="Q71" s="9">
        <f t="shared" si="7"/>
        <v>136951.9886</v>
      </c>
      <c r="R71" s="9">
        <f t="shared" si="8"/>
        <v>47931.1054</v>
      </c>
      <c r="S71" s="9">
        <f t="shared" si="9"/>
        <v>64200.9344</v>
      </c>
      <c r="T71" s="9">
        <f t="shared" si="10"/>
        <v>128797.1002</v>
      </c>
      <c r="U71" s="9">
        <f t="shared" si="11"/>
        <v>47931.1054</v>
      </c>
      <c r="V71" s="9">
        <f t="shared" si="12"/>
        <v>65701.90009</v>
      </c>
      <c r="W71" s="9">
        <f t="shared" si="13"/>
        <v>121789.8029</v>
      </c>
      <c r="X71" s="8">
        <f t="shared" si="14"/>
        <v>534030.2506</v>
      </c>
      <c r="Y71" s="3"/>
    </row>
    <row r="72">
      <c r="A72" s="4" t="s">
        <v>145</v>
      </c>
      <c r="B72" s="5" t="s">
        <v>48</v>
      </c>
      <c r="C72" s="11">
        <v>86410.0</v>
      </c>
      <c r="D72" s="11">
        <v>23652.0</v>
      </c>
      <c r="E72" s="11">
        <v>83682.0</v>
      </c>
      <c r="F72" s="11">
        <v>25610.0</v>
      </c>
      <c r="G72" s="11">
        <v>79413.0</v>
      </c>
      <c r="H72" s="11">
        <v>25610.0</v>
      </c>
      <c r="I72" s="11">
        <v>75010.0</v>
      </c>
      <c r="J72" s="11">
        <v>23652.0</v>
      </c>
      <c r="K72" s="8">
        <f t="shared" si="1"/>
        <v>423039</v>
      </c>
      <c r="L72" s="9">
        <f t="shared" si="2"/>
        <v>47931.1054</v>
      </c>
      <c r="M72" s="9">
        <f t="shared" si="3"/>
        <v>64770.215</v>
      </c>
      <c r="N72" s="9">
        <f t="shared" si="4"/>
        <v>148714.6022</v>
      </c>
      <c r="O72" s="9">
        <f t="shared" si="5"/>
        <v>47931.1054</v>
      </c>
      <c r="P72" s="9">
        <f t="shared" si="6"/>
        <v>67020.7938</v>
      </c>
      <c r="Q72" s="9">
        <f t="shared" si="7"/>
        <v>141553.8996</v>
      </c>
      <c r="R72" s="9">
        <f t="shared" si="8"/>
        <v>47931.1054</v>
      </c>
      <c r="S72" s="9">
        <f t="shared" si="9"/>
        <v>65413.6242</v>
      </c>
      <c r="T72" s="9">
        <f t="shared" si="10"/>
        <v>130201.1234</v>
      </c>
      <c r="U72" s="9">
        <f t="shared" si="11"/>
        <v>47931.1054</v>
      </c>
      <c r="V72" s="9">
        <f t="shared" si="12"/>
        <v>61387.29214</v>
      </c>
      <c r="W72" s="9">
        <f t="shared" si="13"/>
        <v>117147.2847</v>
      </c>
      <c r="X72" s="8">
        <f t="shared" si="14"/>
        <v>537616.9098</v>
      </c>
      <c r="Y72" s="3"/>
    </row>
    <row r="73">
      <c r="A73" s="4" t="s">
        <v>146</v>
      </c>
      <c r="B73" s="5" t="s">
        <v>50</v>
      </c>
      <c r="C73" s="9">
        <f>43162+40631</f>
        <v>83793</v>
      </c>
      <c r="D73" s="11">
        <v>23130.0</v>
      </c>
      <c r="E73" s="9">
        <f>34726+40631</f>
        <v>75357</v>
      </c>
      <c r="F73" s="18">
        <v>30840.0</v>
      </c>
      <c r="G73" s="9">
        <f>32377+40631</f>
        <v>73008</v>
      </c>
      <c r="H73" s="18">
        <v>33339.0</v>
      </c>
      <c r="I73" s="9">
        <f>32128+40631</f>
        <v>72759</v>
      </c>
      <c r="J73" s="18">
        <v>34440.0</v>
      </c>
      <c r="K73" s="8">
        <f t="shared" si="1"/>
        <v>426666</v>
      </c>
      <c r="L73" s="9">
        <f t="shared" si="2"/>
        <v>47931.1054</v>
      </c>
      <c r="M73" s="9">
        <f t="shared" si="3"/>
        <v>61497.87028</v>
      </c>
      <c r="N73" s="9">
        <f t="shared" si="4"/>
        <v>144328.2032</v>
      </c>
      <c r="O73" s="9">
        <f t="shared" si="5"/>
        <v>47931.1054</v>
      </c>
      <c r="P73" s="9">
        <f t="shared" si="6"/>
        <v>63490.56559</v>
      </c>
      <c r="Q73" s="9">
        <f t="shared" si="7"/>
        <v>137156.0579</v>
      </c>
      <c r="R73" s="9">
        <f t="shared" si="8"/>
        <v>47931.1054</v>
      </c>
      <c r="S73" s="9">
        <f t="shared" si="9"/>
        <v>66318.29238</v>
      </c>
      <c r="T73" s="9">
        <f t="shared" si="10"/>
        <v>131248.5265</v>
      </c>
      <c r="U73" s="9">
        <f t="shared" si="11"/>
        <v>47931.1054</v>
      </c>
      <c r="V73" s="9">
        <f t="shared" si="12"/>
        <v>70031.82409</v>
      </c>
      <c r="W73" s="9">
        <f t="shared" si="13"/>
        <v>126448.8011</v>
      </c>
      <c r="X73" s="8">
        <f t="shared" si="14"/>
        <v>539181.5886</v>
      </c>
      <c r="Y73" s="3"/>
    </row>
    <row r="74">
      <c r="A74" s="4" t="s">
        <v>147</v>
      </c>
      <c r="B74" s="5" t="s">
        <v>118</v>
      </c>
      <c r="C74" s="11">
        <v>77296.0</v>
      </c>
      <c r="D74" s="11">
        <v>26550.0</v>
      </c>
      <c r="E74" s="11">
        <v>73555.0</v>
      </c>
      <c r="F74" s="11">
        <v>26550.0</v>
      </c>
      <c r="G74" s="11">
        <v>76180.0</v>
      </c>
      <c r="H74" s="11">
        <v>35400.0</v>
      </c>
      <c r="I74" s="11">
        <v>77538.0</v>
      </c>
      <c r="J74" s="11">
        <v>35400.0</v>
      </c>
      <c r="K74" s="8">
        <f t="shared" si="1"/>
        <v>428469</v>
      </c>
      <c r="L74" s="9">
        <f t="shared" si="2"/>
        <v>47931.1054</v>
      </c>
      <c r="M74" s="9">
        <f t="shared" si="3"/>
        <v>58290.15932</v>
      </c>
      <c r="N74" s="9">
        <f t="shared" si="4"/>
        <v>140028.4422</v>
      </c>
      <c r="O74" s="9">
        <f t="shared" si="5"/>
        <v>47931.1054</v>
      </c>
      <c r="P74" s="9">
        <f t="shared" si="6"/>
        <v>57074.02822</v>
      </c>
      <c r="Q74" s="9">
        <f t="shared" si="7"/>
        <v>129162.5475</v>
      </c>
      <c r="R74" s="9">
        <f t="shared" si="8"/>
        <v>47931.1054</v>
      </c>
      <c r="S74" s="9">
        <f t="shared" si="9"/>
        <v>72009.11325</v>
      </c>
      <c r="T74" s="9">
        <f t="shared" si="10"/>
        <v>137837.2223</v>
      </c>
      <c r="U74" s="9">
        <f t="shared" si="11"/>
        <v>47931.1054</v>
      </c>
      <c r="V74" s="9">
        <f t="shared" si="12"/>
        <v>76556.25056</v>
      </c>
      <c r="W74" s="9">
        <f t="shared" si="13"/>
        <v>133469.084</v>
      </c>
      <c r="X74" s="8">
        <f t="shared" si="14"/>
        <v>540497.296</v>
      </c>
      <c r="Y74" s="3"/>
    </row>
    <row r="75">
      <c r="A75" s="15" t="s">
        <v>148</v>
      </c>
      <c r="B75" s="5" t="s">
        <v>149</v>
      </c>
      <c r="C75" s="11">
        <v>89609.0</v>
      </c>
      <c r="D75" s="11">
        <v>23242.0</v>
      </c>
      <c r="E75" s="11">
        <v>90246.0</v>
      </c>
      <c r="F75" s="11">
        <v>23242.0</v>
      </c>
      <c r="G75" s="11">
        <v>81536.0</v>
      </c>
      <c r="H75" s="11">
        <v>19370.0</v>
      </c>
      <c r="I75" s="11">
        <v>79136.0</v>
      </c>
      <c r="J75" s="11">
        <v>23242.0</v>
      </c>
      <c r="K75" s="8">
        <f t="shared" si="1"/>
        <v>429623</v>
      </c>
      <c r="L75" s="9">
        <f t="shared" si="2"/>
        <v>47931.1054</v>
      </c>
      <c r="M75" s="9">
        <f t="shared" si="3"/>
        <v>67677.69172</v>
      </c>
      <c r="N75" s="9">
        <f t="shared" si="4"/>
        <v>152611.9156</v>
      </c>
      <c r="O75" s="9">
        <f t="shared" si="5"/>
        <v>47931.1054</v>
      </c>
      <c r="P75" s="9">
        <f t="shared" si="6"/>
        <v>71634.53924</v>
      </c>
      <c r="Q75" s="9">
        <f t="shared" si="7"/>
        <v>147301.5513</v>
      </c>
      <c r="R75" s="9">
        <f t="shared" si="8"/>
        <v>47931.1054</v>
      </c>
      <c r="S75" s="9">
        <f t="shared" si="9"/>
        <v>61279.36814</v>
      </c>
      <c r="T75" s="9">
        <f t="shared" si="10"/>
        <v>125414.5809</v>
      </c>
      <c r="U75" s="9">
        <f t="shared" si="11"/>
        <v>47931.1054</v>
      </c>
      <c r="V75" s="9">
        <f t="shared" si="12"/>
        <v>65728.77302</v>
      </c>
      <c r="W75" s="9">
        <f t="shared" si="13"/>
        <v>121818.7181</v>
      </c>
      <c r="X75" s="8">
        <f t="shared" si="14"/>
        <v>547146.7659</v>
      </c>
    </row>
    <row r="76">
      <c r="A76" s="4" t="s">
        <v>150</v>
      </c>
      <c r="B76" s="5" t="s">
        <v>61</v>
      </c>
      <c r="C76" s="11">
        <v>92487.0</v>
      </c>
      <c r="D76" s="11">
        <v>23732.0</v>
      </c>
      <c r="E76" s="11">
        <v>94199.0</v>
      </c>
      <c r="F76" s="11">
        <v>23732.0</v>
      </c>
      <c r="G76" s="11">
        <v>91320.0</v>
      </c>
      <c r="H76" s="11">
        <v>23732.0</v>
      </c>
      <c r="I76" s="11">
        <v>62846.0</v>
      </c>
      <c r="J76" s="11">
        <v>17800.0</v>
      </c>
      <c r="K76" s="8">
        <f t="shared" si="1"/>
        <v>429848</v>
      </c>
      <c r="L76" s="9">
        <f t="shared" si="2"/>
        <v>47931.1054</v>
      </c>
      <c r="M76" s="9">
        <f t="shared" si="3"/>
        <v>71188.76436</v>
      </c>
      <c r="N76" s="9">
        <f t="shared" si="4"/>
        <v>157318.3163</v>
      </c>
      <c r="O76" s="9">
        <f t="shared" si="5"/>
        <v>47931.1054</v>
      </c>
      <c r="P76" s="9">
        <f t="shared" si="6"/>
        <v>76410.5102</v>
      </c>
      <c r="Q76" s="9">
        <f t="shared" si="7"/>
        <v>153251.2982</v>
      </c>
      <c r="R76" s="9">
        <f t="shared" si="8"/>
        <v>47931.1054</v>
      </c>
      <c r="S76" s="9">
        <f t="shared" si="9"/>
        <v>76752.75846</v>
      </c>
      <c r="T76" s="9">
        <f t="shared" si="10"/>
        <v>143329.3009</v>
      </c>
      <c r="U76" s="9">
        <f t="shared" si="11"/>
        <v>47931.1054</v>
      </c>
      <c r="V76" s="9">
        <f t="shared" si="12"/>
        <v>41227.3508</v>
      </c>
      <c r="W76" s="9">
        <f t="shared" si="13"/>
        <v>95455.18781</v>
      </c>
      <c r="X76" s="8">
        <f t="shared" si="14"/>
        <v>549354.1032</v>
      </c>
      <c r="Y76" s="3"/>
    </row>
    <row r="77">
      <c r="A77" s="4" t="s">
        <v>151</v>
      </c>
      <c r="B77" s="5" t="s">
        <v>57</v>
      </c>
      <c r="C77" s="11">
        <v>83346.0</v>
      </c>
      <c r="D77" s="11">
        <v>27500.0</v>
      </c>
      <c r="E77" s="11">
        <v>81734.0</v>
      </c>
      <c r="F77" s="11">
        <v>27500.0</v>
      </c>
      <c r="G77" s="11">
        <v>77442.0</v>
      </c>
      <c r="H77" s="11">
        <v>27500.0</v>
      </c>
      <c r="I77" s="11">
        <v>78832.0</v>
      </c>
      <c r="J77" s="11">
        <v>27500.0</v>
      </c>
      <c r="K77" s="8">
        <f t="shared" si="1"/>
        <v>431354</v>
      </c>
      <c r="L77" s="9">
        <f t="shared" si="2"/>
        <v>47931.1054</v>
      </c>
      <c r="M77" s="9">
        <f t="shared" si="3"/>
        <v>65587.51932</v>
      </c>
      <c r="N77" s="9">
        <f t="shared" si="4"/>
        <v>149810.1539</v>
      </c>
      <c r="O77" s="9">
        <f t="shared" si="5"/>
        <v>47931.1054</v>
      </c>
      <c r="P77" s="9">
        <f t="shared" si="6"/>
        <v>66889.25367</v>
      </c>
      <c r="Q77" s="9">
        <f t="shared" si="7"/>
        <v>141390.0312</v>
      </c>
      <c r="R77" s="9">
        <f t="shared" si="8"/>
        <v>47931.1054</v>
      </c>
      <c r="S77" s="9">
        <f t="shared" si="9"/>
        <v>65182.83531</v>
      </c>
      <c r="T77" s="9">
        <f t="shared" si="10"/>
        <v>129933.9215</v>
      </c>
      <c r="U77" s="9">
        <f t="shared" si="11"/>
        <v>47931.1054</v>
      </c>
      <c r="V77" s="9">
        <f t="shared" si="12"/>
        <v>69816.28474</v>
      </c>
      <c r="W77" s="9">
        <f t="shared" si="13"/>
        <v>126216.8807</v>
      </c>
      <c r="X77" s="8">
        <f t="shared" si="14"/>
        <v>547350.9874</v>
      </c>
      <c r="Y77" s="3"/>
    </row>
    <row r="78">
      <c r="A78" s="4" t="s">
        <v>152</v>
      </c>
      <c r="B78" s="5" t="s">
        <v>153</v>
      </c>
      <c r="C78" s="11">
        <v>87194.0</v>
      </c>
      <c r="D78" s="11">
        <v>24133.0</v>
      </c>
      <c r="E78" s="11">
        <v>86273.0</v>
      </c>
      <c r="F78" s="11">
        <v>24071.0</v>
      </c>
      <c r="G78" s="11">
        <v>81763.0</v>
      </c>
      <c r="H78" s="11">
        <v>23859.0</v>
      </c>
      <c r="I78" s="11">
        <v>80908.0</v>
      </c>
      <c r="J78" s="11">
        <v>24166.0</v>
      </c>
      <c r="K78" s="8">
        <f t="shared" si="1"/>
        <v>432367</v>
      </c>
      <c r="L78" s="9">
        <f t="shared" si="2"/>
        <v>47931.1054</v>
      </c>
      <c r="M78" s="9">
        <f t="shared" si="3"/>
        <v>66088.9522</v>
      </c>
      <c r="N78" s="9">
        <f t="shared" si="4"/>
        <v>150482.2972</v>
      </c>
      <c r="O78" s="9">
        <f t="shared" si="5"/>
        <v>47931.1054</v>
      </c>
      <c r="P78" s="9">
        <f t="shared" si="6"/>
        <v>68212.02006</v>
      </c>
      <c r="Q78" s="9">
        <f t="shared" si="7"/>
        <v>143037.8899</v>
      </c>
      <c r="R78" s="9">
        <f t="shared" si="8"/>
        <v>47931.1054</v>
      </c>
      <c r="S78" s="9">
        <f t="shared" si="9"/>
        <v>66212.55872</v>
      </c>
      <c r="T78" s="9">
        <f t="shared" si="10"/>
        <v>131126.1106</v>
      </c>
      <c r="U78" s="9">
        <f t="shared" si="11"/>
        <v>47931.1054</v>
      </c>
      <c r="V78" s="9">
        <f t="shared" si="12"/>
        <v>68740.13087</v>
      </c>
      <c r="W78" s="9">
        <f t="shared" si="13"/>
        <v>125058.9392</v>
      </c>
      <c r="X78" s="8">
        <f t="shared" si="14"/>
        <v>549705.2369</v>
      </c>
      <c r="Y78" s="3"/>
    </row>
    <row r="79">
      <c r="A79" s="4" t="s">
        <v>154</v>
      </c>
      <c r="B79" s="5" t="s">
        <v>90</v>
      </c>
      <c r="C79" s="11">
        <v>89635.0</v>
      </c>
      <c r="D79" s="11">
        <v>26668.0</v>
      </c>
      <c r="E79" s="11">
        <v>86633.0</v>
      </c>
      <c r="F79" s="11">
        <v>24292.0</v>
      </c>
      <c r="G79" s="11">
        <v>82233.0</v>
      </c>
      <c r="H79" s="11">
        <v>26081.0</v>
      </c>
      <c r="I79" s="11">
        <v>81952.0</v>
      </c>
      <c r="J79" s="11">
        <v>20488.0</v>
      </c>
      <c r="K79" s="8">
        <f t="shared" si="1"/>
        <v>437982</v>
      </c>
      <c r="L79" s="9">
        <f t="shared" si="2"/>
        <v>47931.1054</v>
      </c>
      <c r="M79" s="9">
        <f t="shared" si="3"/>
        <v>71276.33268</v>
      </c>
      <c r="N79" s="9">
        <f t="shared" si="4"/>
        <v>157435.6968</v>
      </c>
      <c r="O79" s="9">
        <f t="shared" si="5"/>
        <v>47931.1054</v>
      </c>
      <c r="P79" s="9">
        <f t="shared" si="6"/>
        <v>68830.83619</v>
      </c>
      <c r="Q79" s="9">
        <f t="shared" si="7"/>
        <v>143808.7906</v>
      </c>
      <c r="R79" s="9">
        <f t="shared" si="8"/>
        <v>47931.1054</v>
      </c>
      <c r="S79" s="9">
        <f t="shared" si="9"/>
        <v>69053.81268</v>
      </c>
      <c r="T79" s="9">
        <f t="shared" si="10"/>
        <v>134415.6462</v>
      </c>
      <c r="U79" s="9">
        <f t="shared" si="11"/>
        <v>47931.1054</v>
      </c>
      <c r="V79" s="9">
        <f t="shared" si="12"/>
        <v>66112.56155</v>
      </c>
      <c r="W79" s="9">
        <f t="shared" si="13"/>
        <v>122231.6746</v>
      </c>
      <c r="X79" s="8">
        <f t="shared" si="14"/>
        <v>557891.8082</v>
      </c>
      <c r="Y79" s="3"/>
    </row>
    <row r="80">
      <c r="A80" s="4" t="s">
        <v>155</v>
      </c>
      <c r="B80" s="5" t="s">
        <v>28</v>
      </c>
      <c r="C80" s="11">
        <v>95802.0</v>
      </c>
      <c r="D80" s="11">
        <v>16842.0</v>
      </c>
      <c r="E80" s="11">
        <v>92776.0</v>
      </c>
      <c r="F80" s="11">
        <v>16852.0</v>
      </c>
      <c r="G80" s="11">
        <v>92776.0</v>
      </c>
      <c r="H80" s="11">
        <v>16844.0</v>
      </c>
      <c r="I80" s="11">
        <v>94690.0</v>
      </c>
      <c r="J80" s="11">
        <v>12766.0</v>
      </c>
      <c r="K80" s="8">
        <f t="shared" si="1"/>
        <v>439348</v>
      </c>
      <c r="L80" s="9">
        <f t="shared" si="2"/>
        <v>47931.1054</v>
      </c>
      <c r="M80" s="9">
        <f t="shared" si="3"/>
        <v>67461.89836</v>
      </c>
      <c r="N80" s="9">
        <f t="shared" si="4"/>
        <v>152322.6564</v>
      </c>
      <c r="O80" s="9">
        <f t="shared" si="5"/>
        <v>47931.1054</v>
      </c>
      <c r="P80" s="9">
        <f t="shared" si="6"/>
        <v>67702.87804</v>
      </c>
      <c r="Q80" s="9">
        <f t="shared" si="7"/>
        <v>142403.6176</v>
      </c>
      <c r="R80" s="9">
        <f t="shared" si="8"/>
        <v>47931.1054</v>
      </c>
      <c r="S80" s="9">
        <f t="shared" si="9"/>
        <v>71198.11603</v>
      </c>
      <c r="T80" s="9">
        <f t="shared" si="10"/>
        <v>136898.2692</v>
      </c>
      <c r="U80" s="9">
        <f t="shared" si="11"/>
        <v>47931.1054</v>
      </c>
      <c r="V80" s="9">
        <f t="shared" si="12"/>
        <v>72785.31788</v>
      </c>
      <c r="W80" s="9">
        <f t="shared" si="13"/>
        <v>129411.5604</v>
      </c>
      <c r="X80" s="8">
        <f t="shared" si="14"/>
        <v>561036.1036</v>
      </c>
      <c r="Y80" s="3"/>
    </row>
    <row r="81">
      <c r="A81" s="4" t="s">
        <v>156</v>
      </c>
      <c r="B81" s="5" t="s">
        <v>67</v>
      </c>
      <c r="C81" s="11">
        <v>88559.0</v>
      </c>
      <c r="D81" s="11">
        <v>23800.0</v>
      </c>
      <c r="E81" s="11">
        <v>84012.0</v>
      </c>
      <c r="F81" s="11">
        <v>23800.0</v>
      </c>
      <c r="G81" s="11">
        <v>86600.0</v>
      </c>
      <c r="H81" s="11">
        <v>26775.0</v>
      </c>
      <c r="I81" s="11">
        <v>82700.0</v>
      </c>
      <c r="J81" s="11">
        <v>24310.0</v>
      </c>
      <c r="K81" s="8">
        <f t="shared" si="1"/>
        <v>440556</v>
      </c>
      <c r="L81" s="9">
        <f t="shared" si="2"/>
        <v>47931.1054</v>
      </c>
      <c r="M81" s="9">
        <f t="shared" si="3"/>
        <v>67164.79156</v>
      </c>
      <c r="N81" s="9">
        <f t="shared" si="4"/>
        <v>151924.401</v>
      </c>
      <c r="O81" s="9">
        <f t="shared" si="5"/>
        <v>47931.1054</v>
      </c>
      <c r="P81" s="9">
        <f t="shared" si="6"/>
        <v>65489.96404</v>
      </c>
      <c r="Q81" s="9">
        <f t="shared" si="7"/>
        <v>139646.8424</v>
      </c>
      <c r="R81" s="9">
        <f t="shared" si="8"/>
        <v>47931.1054</v>
      </c>
      <c r="S81" s="9">
        <f t="shared" si="9"/>
        <v>74654.05649</v>
      </c>
      <c r="T81" s="9">
        <f t="shared" si="10"/>
        <v>140899.4741</v>
      </c>
      <c r="U81" s="9">
        <f t="shared" si="11"/>
        <v>47931.1054</v>
      </c>
      <c r="V81" s="9">
        <f t="shared" si="12"/>
        <v>70961.47064</v>
      </c>
      <c r="W81" s="9">
        <f t="shared" si="13"/>
        <v>127449.1008</v>
      </c>
      <c r="X81" s="8">
        <f t="shared" si="14"/>
        <v>559919.8183</v>
      </c>
      <c r="Y81" s="3"/>
    </row>
    <row r="82">
      <c r="A82" s="4" t="s">
        <v>157</v>
      </c>
      <c r="B82" s="5" t="s">
        <v>96</v>
      </c>
      <c r="C82" s="11">
        <v>89857.0</v>
      </c>
      <c r="D82" s="14">
        <v>21934.0</v>
      </c>
      <c r="E82" s="11">
        <v>87751.0</v>
      </c>
      <c r="F82" s="14">
        <v>21934.0</v>
      </c>
      <c r="G82" s="11">
        <v>85930.0</v>
      </c>
      <c r="H82" s="11">
        <v>23928.0</v>
      </c>
      <c r="I82" s="11">
        <v>85689.0</v>
      </c>
      <c r="J82" s="11">
        <v>23928.0</v>
      </c>
      <c r="K82" s="8">
        <f t="shared" si="1"/>
        <v>440951</v>
      </c>
      <c r="L82" s="9">
        <f t="shared" si="2"/>
        <v>47931.1054</v>
      </c>
      <c r="M82" s="9">
        <f t="shared" si="3"/>
        <v>66572.66292</v>
      </c>
      <c r="N82" s="9">
        <f t="shared" si="4"/>
        <v>151130.685</v>
      </c>
      <c r="O82" s="9">
        <f t="shared" si="5"/>
        <v>47931.1054</v>
      </c>
      <c r="P82" s="9">
        <f t="shared" si="6"/>
        <v>67578.95323</v>
      </c>
      <c r="Q82" s="9">
        <f t="shared" si="7"/>
        <v>142249.2362</v>
      </c>
      <c r="R82" s="9">
        <f t="shared" si="8"/>
        <v>47931.1054</v>
      </c>
      <c r="S82" s="9">
        <f t="shared" si="9"/>
        <v>70937.90641</v>
      </c>
      <c r="T82" s="9">
        <f t="shared" si="10"/>
        <v>136597.0047</v>
      </c>
      <c r="U82" s="9">
        <f t="shared" si="11"/>
        <v>47931.1054</v>
      </c>
      <c r="V82" s="9">
        <f t="shared" si="12"/>
        <v>74017.97793</v>
      </c>
      <c r="W82" s="9">
        <f t="shared" si="13"/>
        <v>130737.9026</v>
      </c>
      <c r="X82" s="8">
        <f t="shared" si="14"/>
        <v>560714.8285</v>
      </c>
      <c r="Y82" s="3"/>
    </row>
    <row r="83">
      <c r="A83" s="4" t="s">
        <v>158</v>
      </c>
      <c r="B83" s="5" t="s">
        <v>159</v>
      </c>
      <c r="C83" s="11">
        <v>89578.0</v>
      </c>
      <c r="D83" s="11">
        <v>24863.0</v>
      </c>
      <c r="E83" s="11">
        <v>85132.0</v>
      </c>
      <c r="F83" s="11">
        <v>24863.0</v>
      </c>
      <c r="G83" s="11">
        <v>84720.0</v>
      </c>
      <c r="H83" s="11">
        <v>26198.0</v>
      </c>
      <c r="I83" s="11">
        <v>88188.0</v>
      </c>
      <c r="J83" s="11">
        <v>22008.0</v>
      </c>
      <c r="K83" s="8">
        <f t="shared" si="1"/>
        <v>445550</v>
      </c>
      <c r="L83" s="9">
        <f t="shared" si="2"/>
        <v>47931.1054</v>
      </c>
      <c r="M83" s="9">
        <f t="shared" si="3"/>
        <v>69335.23492</v>
      </c>
      <c r="N83" s="9">
        <f t="shared" si="4"/>
        <v>154833.7615</v>
      </c>
      <c r="O83" s="9">
        <f t="shared" si="5"/>
        <v>47931.1054</v>
      </c>
      <c r="P83" s="9">
        <f t="shared" si="6"/>
        <v>67806.5631</v>
      </c>
      <c r="Q83" s="9">
        <f t="shared" si="7"/>
        <v>142532.785</v>
      </c>
      <c r="R83" s="9">
        <f t="shared" si="8"/>
        <v>47931.1054</v>
      </c>
      <c r="S83" s="9">
        <f t="shared" si="9"/>
        <v>71953.09193</v>
      </c>
      <c r="T83" s="9">
        <f t="shared" si="10"/>
        <v>137772.3622</v>
      </c>
      <c r="U83" s="9">
        <f t="shared" si="11"/>
        <v>47931.1054</v>
      </c>
      <c r="V83" s="9">
        <f t="shared" si="12"/>
        <v>74904.80104</v>
      </c>
      <c r="W83" s="9">
        <f t="shared" si="13"/>
        <v>131692.1243</v>
      </c>
      <c r="X83" s="8">
        <f t="shared" si="14"/>
        <v>566831.033</v>
      </c>
      <c r="Y83" s="3"/>
    </row>
    <row r="84">
      <c r="A84" s="15" t="s">
        <v>160</v>
      </c>
      <c r="B84" s="5" t="s">
        <v>149</v>
      </c>
      <c r="C84" s="6">
        <v>69611.0</v>
      </c>
      <c r="D84" s="6">
        <v>27816.0</v>
      </c>
      <c r="E84" s="6">
        <v>89446.0</v>
      </c>
      <c r="F84" s="6">
        <v>32890.0</v>
      </c>
      <c r="G84" s="6">
        <v>83365.0</v>
      </c>
      <c r="H84" s="6">
        <v>32890.0</v>
      </c>
      <c r="I84" s="6">
        <v>83081.0</v>
      </c>
      <c r="J84" s="6">
        <v>29510.0</v>
      </c>
      <c r="K84" s="8">
        <f t="shared" si="1"/>
        <v>448609</v>
      </c>
      <c r="L84" s="9">
        <f t="shared" si="2"/>
        <v>47931.1054</v>
      </c>
      <c r="M84" s="9">
        <f t="shared" si="3"/>
        <v>51598.4802</v>
      </c>
      <c r="N84" s="9">
        <f t="shared" si="4"/>
        <v>131058.6126</v>
      </c>
      <c r="O84" s="9">
        <f t="shared" si="5"/>
        <v>47931.1054</v>
      </c>
      <c r="P84" s="9">
        <f t="shared" si="6"/>
        <v>80829.21284</v>
      </c>
      <c r="Q84" s="9">
        <f t="shared" si="7"/>
        <v>158755.972</v>
      </c>
      <c r="R84" s="9">
        <f t="shared" si="8"/>
        <v>47931.1054</v>
      </c>
      <c r="S84" s="9">
        <f t="shared" si="9"/>
        <v>77416.19808</v>
      </c>
      <c r="T84" s="9">
        <f t="shared" si="10"/>
        <v>144097.4154</v>
      </c>
      <c r="U84" s="9">
        <f t="shared" si="11"/>
        <v>47931.1054</v>
      </c>
      <c r="V84" s="9">
        <f t="shared" si="12"/>
        <v>76822.73261</v>
      </c>
      <c r="W84" s="9">
        <f t="shared" si="13"/>
        <v>133755.8186</v>
      </c>
      <c r="X84" s="8">
        <f t="shared" si="14"/>
        <v>567667.8186</v>
      </c>
      <c r="Y84" s="3"/>
    </row>
    <row r="85">
      <c r="A85" s="15" t="s">
        <v>161</v>
      </c>
      <c r="B85" s="5" t="s">
        <v>162</v>
      </c>
      <c r="C85" s="11">
        <v>86345.0</v>
      </c>
      <c r="D85" s="11">
        <v>27088.0</v>
      </c>
      <c r="E85" s="11">
        <v>84521.0</v>
      </c>
      <c r="F85" s="11">
        <v>25754.0</v>
      </c>
      <c r="G85" s="11">
        <v>79669.0</v>
      </c>
      <c r="H85" s="11">
        <v>34910.0</v>
      </c>
      <c r="I85" s="11">
        <v>78341.0</v>
      </c>
      <c r="J85" s="11">
        <v>37644.0</v>
      </c>
      <c r="K85" s="8">
        <f t="shared" si="1"/>
        <v>454272</v>
      </c>
      <c r="L85" s="9">
        <f t="shared" si="2"/>
        <v>47931.1054</v>
      </c>
      <c r="M85" s="9">
        <f t="shared" si="3"/>
        <v>68284.41508</v>
      </c>
      <c r="N85" s="9">
        <f t="shared" si="4"/>
        <v>153425.195</v>
      </c>
      <c r="O85" s="9">
        <f t="shared" si="5"/>
        <v>47931.1054</v>
      </c>
      <c r="P85" s="9">
        <f t="shared" si="6"/>
        <v>68076.16407</v>
      </c>
      <c r="Q85" s="9">
        <f t="shared" si="7"/>
        <v>142868.645</v>
      </c>
      <c r="R85" s="9">
        <f t="shared" si="8"/>
        <v>47931.1054</v>
      </c>
      <c r="S85" s="9">
        <f t="shared" si="9"/>
        <v>75394.57124</v>
      </c>
      <c r="T85" s="9">
        <f t="shared" si="10"/>
        <v>141756.8243</v>
      </c>
      <c r="U85" s="9">
        <f t="shared" si="11"/>
        <v>47931.1054</v>
      </c>
      <c r="V85" s="9">
        <f t="shared" si="12"/>
        <v>79823.6961</v>
      </c>
      <c r="W85" s="9">
        <f t="shared" si="13"/>
        <v>136984.8554</v>
      </c>
      <c r="X85" s="8">
        <f t="shared" si="14"/>
        <v>575035.5197</v>
      </c>
    </row>
    <row r="86">
      <c r="A86" s="15" t="s">
        <v>163</v>
      </c>
      <c r="B86" s="5" t="s">
        <v>54</v>
      </c>
      <c r="C86" s="11">
        <v>98339.0</v>
      </c>
      <c r="D86" s="11">
        <v>20197.0</v>
      </c>
      <c r="E86" s="11">
        <v>92513.0</v>
      </c>
      <c r="F86" s="11">
        <v>23601.0</v>
      </c>
      <c r="G86" s="11">
        <v>87424.0</v>
      </c>
      <c r="H86" s="11">
        <v>23601.0</v>
      </c>
      <c r="I86" s="11">
        <v>86247.0</v>
      </c>
      <c r="J86" s="11">
        <v>23601.0</v>
      </c>
      <c r="K86" s="8">
        <f t="shared" si="1"/>
        <v>455523</v>
      </c>
      <c r="L86" s="9">
        <f t="shared" si="2"/>
        <v>47931.1054</v>
      </c>
      <c r="M86" s="9">
        <f t="shared" si="3"/>
        <v>73604.19052</v>
      </c>
      <c r="N86" s="9">
        <f t="shared" si="4"/>
        <v>160556.0628</v>
      </c>
      <c r="O86" s="9">
        <f t="shared" si="5"/>
        <v>47931.1054</v>
      </c>
      <c r="P86" s="9">
        <f t="shared" si="6"/>
        <v>74454.80729</v>
      </c>
      <c r="Q86" s="9">
        <f t="shared" si="7"/>
        <v>150814.9481</v>
      </c>
      <c r="R86" s="9">
        <f t="shared" si="8"/>
        <v>47931.1054</v>
      </c>
      <c r="S86" s="9">
        <f t="shared" si="9"/>
        <v>72265.41102</v>
      </c>
      <c r="T86" s="9">
        <f t="shared" si="10"/>
        <v>138133.9577</v>
      </c>
      <c r="U86" s="9">
        <f t="shared" si="11"/>
        <v>47931.1054</v>
      </c>
      <c r="V86" s="9">
        <f t="shared" si="12"/>
        <v>74322.03241</v>
      </c>
      <c r="W86" s="9">
        <f t="shared" si="13"/>
        <v>131065.0652</v>
      </c>
      <c r="X86" s="8">
        <f t="shared" si="14"/>
        <v>580570.0339</v>
      </c>
      <c r="Y86" s="3"/>
    </row>
    <row r="87">
      <c r="A87" s="15" t="s">
        <v>164</v>
      </c>
      <c r="B87" s="5" t="s">
        <v>165</v>
      </c>
      <c r="C87" s="11">
        <v>90000.0</v>
      </c>
      <c r="D87" s="11">
        <v>17086.0</v>
      </c>
      <c r="E87" s="11">
        <v>102032.0</v>
      </c>
      <c r="F87" s="11">
        <v>20757.0</v>
      </c>
      <c r="G87" s="11">
        <v>93160.0</v>
      </c>
      <c r="H87" s="11">
        <v>20757.0</v>
      </c>
      <c r="I87" s="11">
        <v>93011.0</v>
      </c>
      <c r="J87" s="11">
        <v>20757.0</v>
      </c>
      <c r="K87" s="8">
        <f t="shared" si="1"/>
        <v>457560</v>
      </c>
      <c r="L87" s="9">
        <f t="shared" si="2"/>
        <v>47931.1054</v>
      </c>
      <c r="M87" s="9">
        <f t="shared" si="3"/>
        <v>61667.79452</v>
      </c>
      <c r="N87" s="9">
        <f t="shared" si="4"/>
        <v>144555.9773</v>
      </c>
      <c r="O87" s="9">
        <f t="shared" si="5"/>
        <v>47931.1054</v>
      </c>
      <c r="P87" s="9">
        <f t="shared" si="6"/>
        <v>81760.67914</v>
      </c>
      <c r="Q87" s="9">
        <f t="shared" si="7"/>
        <v>159916.362</v>
      </c>
      <c r="R87" s="9">
        <f t="shared" si="8"/>
        <v>47931.1054</v>
      </c>
      <c r="S87" s="9">
        <f t="shared" si="9"/>
        <v>75706.16484</v>
      </c>
      <c r="T87" s="9">
        <f t="shared" si="10"/>
        <v>142117.5799</v>
      </c>
      <c r="U87" s="9">
        <f t="shared" si="11"/>
        <v>47931.1054</v>
      </c>
      <c r="V87" s="9">
        <f t="shared" si="12"/>
        <v>79175.16014</v>
      </c>
      <c r="W87" s="9">
        <f t="shared" si="13"/>
        <v>136287.0307</v>
      </c>
      <c r="X87" s="8">
        <f t="shared" si="14"/>
        <v>582876.9499</v>
      </c>
      <c r="Y87" s="3"/>
    </row>
    <row r="88">
      <c r="A88" s="15" t="s">
        <v>166</v>
      </c>
      <c r="B88" s="5" t="s">
        <v>167</v>
      </c>
      <c r="C88" s="11">
        <v>90975.0</v>
      </c>
      <c r="D88" s="11">
        <v>22542.0</v>
      </c>
      <c r="E88" s="11">
        <v>91290.0</v>
      </c>
      <c r="F88" s="11">
        <v>24212.0</v>
      </c>
      <c r="G88" s="11">
        <v>91698.0</v>
      </c>
      <c r="H88" s="11">
        <v>26860.0</v>
      </c>
      <c r="I88" s="11">
        <v>90196.0</v>
      </c>
      <c r="J88" s="11">
        <v>25357.0</v>
      </c>
      <c r="K88" s="8">
        <f t="shared" si="1"/>
        <v>463130</v>
      </c>
      <c r="L88" s="9">
        <f t="shared" si="2"/>
        <v>47931.1054</v>
      </c>
      <c r="M88" s="9">
        <f t="shared" si="3"/>
        <v>68371.9834</v>
      </c>
      <c r="N88" s="9">
        <f t="shared" si="4"/>
        <v>153542.5756</v>
      </c>
      <c r="O88" s="9">
        <f t="shared" si="5"/>
        <v>47931.1054</v>
      </c>
      <c r="P88" s="9">
        <f t="shared" si="6"/>
        <v>73772.18617</v>
      </c>
      <c r="Q88" s="9">
        <f t="shared" si="7"/>
        <v>149964.5612</v>
      </c>
      <c r="R88" s="9">
        <f t="shared" si="8"/>
        <v>47931.1054</v>
      </c>
      <c r="S88" s="9">
        <f t="shared" si="9"/>
        <v>80435.76009</v>
      </c>
      <c r="T88" s="9">
        <f t="shared" si="10"/>
        <v>147593.3918</v>
      </c>
      <c r="U88" s="9">
        <f t="shared" si="11"/>
        <v>47931.1054</v>
      </c>
      <c r="V88" s="9">
        <f t="shared" si="12"/>
        <v>80716.94551</v>
      </c>
      <c r="W88" s="9">
        <f t="shared" si="13"/>
        <v>137945.9917</v>
      </c>
      <c r="X88" s="8">
        <f t="shared" si="14"/>
        <v>589046.5203</v>
      </c>
      <c r="Y88" s="3"/>
    </row>
    <row r="89">
      <c r="A89" s="4" t="s">
        <v>168</v>
      </c>
      <c r="B89" s="5" t="s">
        <v>169</v>
      </c>
      <c r="C89" s="11">
        <v>98265.0</v>
      </c>
      <c r="D89" s="11">
        <v>24144.0</v>
      </c>
      <c r="E89" s="11">
        <v>96966.0</v>
      </c>
      <c r="F89" s="11">
        <v>24144.0</v>
      </c>
      <c r="G89" s="11">
        <v>92664.0</v>
      </c>
      <c r="H89" s="11">
        <v>24144.0</v>
      </c>
      <c r="I89" s="11">
        <v>85452.0</v>
      </c>
      <c r="J89" s="11">
        <v>18108.0</v>
      </c>
      <c r="K89" s="8">
        <f t="shared" si="1"/>
        <v>463887</v>
      </c>
      <c r="L89" s="9">
        <f t="shared" si="2"/>
        <v>47931.1054</v>
      </c>
      <c r="M89" s="9">
        <f t="shared" si="3"/>
        <v>77641.71556</v>
      </c>
      <c r="N89" s="9">
        <f t="shared" si="4"/>
        <v>165968.1442</v>
      </c>
      <c r="O89" s="9">
        <f t="shared" si="5"/>
        <v>47931.1054</v>
      </c>
      <c r="P89" s="9">
        <f t="shared" si="6"/>
        <v>79825.51309</v>
      </c>
      <c r="Q89" s="9">
        <f t="shared" si="7"/>
        <v>157505.596</v>
      </c>
      <c r="R89" s="9">
        <f t="shared" si="8"/>
        <v>47931.1054</v>
      </c>
      <c r="S89" s="9">
        <f t="shared" si="9"/>
        <v>78683.1462</v>
      </c>
      <c r="T89" s="9">
        <f t="shared" si="10"/>
        <v>145564.2575</v>
      </c>
      <c r="U89" s="9">
        <f t="shared" si="11"/>
        <v>47931.1054</v>
      </c>
      <c r="V89" s="9">
        <f t="shared" si="12"/>
        <v>67676.81589</v>
      </c>
      <c r="W89" s="9">
        <f t="shared" si="13"/>
        <v>123914.8123</v>
      </c>
      <c r="X89" s="8">
        <f t="shared" si="14"/>
        <v>592952.8099</v>
      </c>
      <c r="Y89" s="3"/>
    </row>
    <row r="90">
      <c r="A90" s="4" t="s">
        <v>170</v>
      </c>
      <c r="B90" s="5" t="s">
        <v>84</v>
      </c>
      <c r="C90" s="11">
        <v>94351.0</v>
      </c>
      <c r="D90" s="11">
        <v>31116.0</v>
      </c>
      <c r="E90" s="11">
        <v>89116.0</v>
      </c>
      <c r="F90" s="11">
        <v>29616.0</v>
      </c>
      <c r="G90" s="11">
        <v>79535.0</v>
      </c>
      <c r="H90" s="11">
        <v>29616.0</v>
      </c>
      <c r="I90" s="11">
        <v>80944.0</v>
      </c>
      <c r="J90" s="11">
        <v>29616.0</v>
      </c>
      <c r="K90" s="8">
        <f t="shared" si="1"/>
        <v>463910</v>
      </c>
      <c r="L90" s="9">
        <f t="shared" si="2"/>
        <v>47931.1054</v>
      </c>
      <c r="M90" s="9">
        <f t="shared" si="3"/>
        <v>80829.6194</v>
      </c>
      <c r="N90" s="9">
        <f t="shared" si="4"/>
        <v>170241.3548</v>
      </c>
      <c r="O90" s="9">
        <f t="shared" si="5"/>
        <v>47931.1054</v>
      </c>
      <c r="P90" s="9">
        <f t="shared" si="6"/>
        <v>77060.07427</v>
      </c>
      <c r="Q90" s="9">
        <f t="shared" si="7"/>
        <v>154060.5037</v>
      </c>
      <c r="R90" s="9">
        <f t="shared" si="8"/>
        <v>47931.1054</v>
      </c>
      <c r="S90" s="9">
        <f t="shared" si="9"/>
        <v>69726.04022</v>
      </c>
      <c r="T90" s="9">
        <f t="shared" si="10"/>
        <v>135193.9351</v>
      </c>
      <c r="U90" s="9">
        <f t="shared" si="11"/>
        <v>47931.1054</v>
      </c>
      <c r="V90" s="9">
        <f t="shared" si="12"/>
        <v>74463.25625</v>
      </c>
      <c r="W90" s="9">
        <f t="shared" si="13"/>
        <v>131217.0221</v>
      </c>
      <c r="X90" s="8">
        <f t="shared" si="14"/>
        <v>590712.8157</v>
      </c>
      <c r="Y90" s="3"/>
    </row>
    <row r="91">
      <c r="A91" s="15" t="s">
        <v>171</v>
      </c>
      <c r="B91" s="5" t="s">
        <v>149</v>
      </c>
      <c r="C91" s="11">
        <v>94943.0</v>
      </c>
      <c r="D91" s="11">
        <v>24200.0</v>
      </c>
      <c r="E91" s="11">
        <v>94393.0</v>
      </c>
      <c r="F91" s="11">
        <v>24750.0</v>
      </c>
      <c r="G91" s="11">
        <v>88213.0</v>
      </c>
      <c r="H91" s="11">
        <v>29350.0</v>
      </c>
      <c r="I91" s="11">
        <v>87143.0</v>
      </c>
      <c r="J91" s="11">
        <v>21200.0</v>
      </c>
      <c r="K91" s="8">
        <f t="shared" si="1"/>
        <v>464192</v>
      </c>
      <c r="L91" s="9">
        <f t="shared" si="2"/>
        <v>47931.1054</v>
      </c>
      <c r="M91" s="9">
        <f t="shared" si="3"/>
        <v>74236.97588</v>
      </c>
      <c r="N91" s="9">
        <f t="shared" si="4"/>
        <v>161404.277</v>
      </c>
      <c r="O91" s="9">
        <f t="shared" si="5"/>
        <v>47931.1054</v>
      </c>
      <c r="P91" s="9">
        <f t="shared" si="6"/>
        <v>77681.0744</v>
      </c>
      <c r="Q91" s="9">
        <f t="shared" si="7"/>
        <v>154834.1251</v>
      </c>
      <c r="R91" s="9">
        <f t="shared" si="8"/>
        <v>47931.1054</v>
      </c>
      <c r="S91" s="9">
        <f t="shared" si="9"/>
        <v>79139.72901</v>
      </c>
      <c r="T91" s="9">
        <f t="shared" si="10"/>
        <v>146092.8781</v>
      </c>
      <c r="U91" s="9">
        <f t="shared" si="11"/>
        <v>47931.1054</v>
      </c>
      <c r="V91" s="9">
        <f t="shared" si="12"/>
        <v>72854.64926</v>
      </c>
      <c r="W91" s="9">
        <f t="shared" si="13"/>
        <v>129486.161</v>
      </c>
      <c r="X91" s="8">
        <f t="shared" si="14"/>
        <v>591817.4411</v>
      </c>
      <c r="Y91" s="3"/>
    </row>
    <row r="92">
      <c r="A92" s="4" t="s">
        <v>172</v>
      </c>
      <c r="B92" s="5" t="s">
        <v>169</v>
      </c>
      <c r="C92" s="11">
        <v>99035.0</v>
      </c>
      <c r="D92" s="11">
        <v>24144.0</v>
      </c>
      <c r="E92" s="11">
        <v>97736.0</v>
      </c>
      <c r="F92" s="11">
        <v>24144.0</v>
      </c>
      <c r="G92" s="11">
        <v>93434.0</v>
      </c>
      <c r="H92" s="11">
        <v>24144.0</v>
      </c>
      <c r="I92" s="11">
        <v>86222.0</v>
      </c>
      <c r="J92" s="11">
        <v>18108.0</v>
      </c>
      <c r="K92" s="8">
        <f t="shared" si="1"/>
        <v>466967</v>
      </c>
      <c r="L92" s="9">
        <f t="shared" si="2"/>
        <v>47931.1054</v>
      </c>
      <c r="M92" s="9">
        <f t="shared" si="3"/>
        <v>78444.42516</v>
      </c>
      <c r="N92" s="9">
        <f t="shared" si="4"/>
        <v>167044.1324</v>
      </c>
      <c r="O92" s="9">
        <f t="shared" si="5"/>
        <v>47931.1054</v>
      </c>
      <c r="P92" s="9">
        <f t="shared" si="6"/>
        <v>80656.31753</v>
      </c>
      <c r="Q92" s="9">
        <f t="shared" si="7"/>
        <v>158540.5847</v>
      </c>
      <c r="R92" s="9">
        <f t="shared" si="8"/>
        <v>47931.1054</v>
      </c>
      <c r="S92" s="9">
        <f t="shared" si="9"/>
        <v>79543.02879</v>
      </c>
      <c r="T92" s="9">
        <f t="shared" si="10"/>
        <v>146559.8089</v>
      </c>
      <c r="U92" s="9">
        <f t="shared" si="11"/>
        <v>47931.1054</v>
      </c>
      <c r="V92" s="9">
        <f t="shared" si="12"/>
        <v>68566.79437</v>
      </c>
      <c r="W92" s="9">
        <f t="shared" si="13"/>
        <v>124872.4291</v>
      </c>
      <c r="X92" s="8">
        <f t="shared" si="14"/>
        <v>597016.9552</v>
      </c>
      <c r="Y92" s="3"/>
    </row>
    <row r="93">
      <c r="A93" s="15" t="s">
        <v>173</v>
      </c>
      <c r="B93" s="5" t="s">
        <v>102</v>
      </c>
      <c r="C93" s="11">
        <v>109841.0</v>
      </c>
      <c r="D93" s="11">
        <v>22000.0</v>
      </c>
      <c r="E93" s="11">
        <v>102759.0</v>
      </c>
      <c r="F93" s="11">
        <v>22000.0</v>
      </c>
      <c r="G93" s="11">
        <v>99841.0</v>
      </c>
      <c r="H93" s="11">
        <v>22000.0</v>
      </c>
      <c r="I93" s="11">
        <v>66663.0</v>
      </c>
      <c r="J93" s="11">
        <v>22000.0</v>
      </c>
      <c r="K93" s="8">
        <f t="shared" si="1"/>
        <v>467104</v>
      </c>
      <c r="L93" s="9">
        <f t="shared" si="2"/>
        <v>47931.1054</v>
      </c>
      <c r="M93" s="9">
        <f t="shared" si="3"/>
        <v>87474.38692</v>
      </c>
      <c r="N93" s="9">
        <f t="shared" si="4"/>
        <v>179148.3019</v>
      </c>
      <c r="O93" s="9">
        <f t="shared" si="5"/>
        <v>47931.1054</v>
      </c>
      <c r="P93" s="9">
        <f t="shared" si="6"/>
        <v>83840.89064</v>
      </c>
      <c r="Q93" s="9">
        <f t="shared" si="7"/>
        <v>162507.8208</v>
      </c>
      <c r="R93" s="9">
        <f t="shared" si="8"/>
        <v>47931.1054</v>
      </c>
      <c r="S93" s="9">
        <f t="shared" si="9"/>
        <v>84462.84487</v>
      </c>
      <c r="T93" s="9">
        <f t="shared" si="10"/>
        <v>152255.8539</v>
      </c>
      <c r="U93" s="9">
        <f t="shared" si="11"/>
        <v>47931.1054</v>
      </c>
      <c r="V93" s="9">
        <f t="shared" si="12"/>
        <v>50017.51727</v>
      </c>
      <c r="W93" s="9">
        <f t="shared" si="13"/>
        <v>104913.4069</v>
      </c>
      <c r="X93" s="8">
        <f t="shared" si="14"/>
        <v>598825.3835</v>
      </c>
      <c r="Y93" s="3"/>
    </row>
    <row r="94">
      <c r="A94" s="15" t="s">
        <v>174</v>
      </c>
      <c r="B94" s="5" t="s">
        <v>98</v>
      </c>
      <c r="C94" s="14">
        <v>109295.0</v>
      </c>
      <c r="D94" s="11">
        <v>16008.0</v>
      </c>
      <c r="E94" s="11">
        <v>82330.0</v>
      </c>
      <c r="F94" s="11">
        <v>13340.0</v>
      </c>
      <c r="G94" s="11">
        <v>107820.0</v>
      </c>
      <c r="H94" s="11">
        <v>16008.0</v>
      </c>
      <c r="I94" s="11">
        <v>109500.0</v>
      </c>
      <c r="J94" s="11">
        <v>16008.0</v>
      </c>
      <c r="K94" s="8">
        <f t="shared" si="1"/>
        <v>470309</v>
      </c>
      <c r="L94" s="9">
        <f t="shared" si="2"/>
        <v>47931.1054</v>
      </c>
      <c r="M94" s="9">
        <f t="shared" si="3"/>
        <v>80658.65268</v>
      </c>
      <c r="N94" s="9">
        <f t="shared" si="4"/>
        <v>170012.1832</v>
      </c>
      <c r="O94" s="9">
        <f t="shared" si="5"/>
        <v>47931.1054</v>
      </c>
      <c r="P94" s="9">
        <f t="shared" si="6"/>
        <v>52770.80109</v>
      </c>
      <c r="Q94" s="9">
        <f t="shared" si="7"/>
        <v>123801.7292</v>
      </c>
      <c r="R94" s="9">
        <f t="shared" si="8"/>
        <v>47931.1054</v>
      </c>
      <c r="S94" s="9">
        <f t="shared" si="9"/>
        <v>87126.69847</v>
      </c>
      <c r="T94" s="9">
        <f t="shared" si="10"/>
        <v>155339.9997</v>
      </c>
      <c r="U94" s="9">
        <f t="shared" si="11"/>
        <v>47931.1054</v>
      </c>
      <c r="V94" s="9">
        <f t="shared" si="12"/>
        <v>93282.67611</v>
      </c>
      <c r="W94" s="9">
        <f t="shared" si="13"/>
        <v>151466.7179</v>
      </c>
      <c r="X94" s="8">
        <f t="shared" si="14"/>
        <v>600620.63</v>
      </c>
      <c r="Y94" s="3"/>
    </row>
    <row r="95">
      <c r="A95" s="4" t="s">
        <v>175</v>
      </c>
      <c r="B95" s="5" t="s">
        <v>107</v>
      </c>
      <c r="C95" s="11">
        <v>101600.0</v>
      </c>
      <c r="D95" s="11">
        <v>18700.0</v>
      </c>
      <c r="E95" s="11">
        <v>97323.0</v>
      </c>
      <c r="F95" s="11">
        <v>20570.0</v>
      </c>
      <c r="G95" s="11">
        <v>100784.0</v>
      </c>
      <c r="H95" s="11">
        <v>20570.0</v>
      </c>
      <c r="I95" s="11">
        <v>96002.0</v>
      </c>
      <c r="J95" s="11">
        <v>16830.0</v>
      </c>
      <c r="K95" s="8">
        <f t="shared" si="1"/>
        <v>472379</v>
      </c>
      <c r="L95" s="9">
        <f t="shared" si="2"/>
        <v>47931.1054</v>
      </c>
      <c r="M95" s="9">
        <f t="shared" si="3"/>
        <v>75443.12524</v>
      </c>
      <c r="N95" s="9">
        <f t="shared" si="4"/>
        <v>163021.0542</v>
      </c>
      <c r="O95" s="9">
        <f t="shared" si="5"/>
        <v>47931.1054</v>
      </c>
      <c r="P95" s="9">
        <f t="shared" si="6"/>
        <v>76484.88072</v>
      </c>
      <c r="Q95" s="9">
        <f t="shared" si="7"/>
        <v>153343.9465</v>
      </c>
      <c r="R95" s="9">
        <f t="shared" si="8"/>
        <v>47931.1054</v>
      </c>
      <c r="S95" s="9">
        <f t="shared" si="9"/>
        <v>84025.17546</v>
      </c>
      <c r="T95" s="9">
        <f t="shared" si="10"/>
        <v>151749.1308</v>
      </c>
      <c r="U95" s="9">
        <f t="shared" si="11"/>
        <v>47931.1054</v>
      </c>
      <c r="V95" s="9">
        <f t="shared" si="12"/>
        <v>78538.38747</v>
      </c>
      <c r="W95" s="9">
        <f t="shared" si="13"/>
        <v>135601.8633</v>
      </c>
      <c r="X95" s="8">
        <f t="shared" si="14"/>
        <v>603715.9947</v>
      </c>
      <c r="Y95" s="3"/>
    </row>
    <row r="96">
      <c r="A96" s="4" t="s">
        <v>176</v>
      </c>
      <c r="B96" s="5" t="s">
        <v>177</v>
      </c>
      <c r="C96" s="6">
        <v>92180.0</v>
      </c>
      <c r="D96" s="11">
        <v>32666.0</v>
      </c>
      <c r="E96" s="6">
        <v>89783.0</v>
      </c>
      <c r="F96" s="11">
        <v>33731.0</v>
      </c>
      <c r="G96" s="6">
        <v>89101.0</v>
      </c>
      <c r="H96" s="11">
        <v>33712.0</v>
      </c>
      <c r="I96" s="6">
        <v>88816.0</v>
      </c>
      <c r="J96" s="11">
        <v>24554.0</v>
      </c>
      <c r="K96" s="8">
        <f t="shared" si="1"/>
        <v>484543</v>
      </c>
      <c r="L96" s="9">
        <f t="shared" si="2"/>
        <v>47931.1054</v>
      </c>
      <c r="M96" s="9">
        <f t="shared" si="3"/>
        <v>80182.23932</v>
      </c>
      <c r="N96" s="9">
        <f t="shared" si="4"/>
        <v>169373.5772</v>
      </c>
      <c r="O96" s="9">
        <f t="shared" si="5"/>
        <v>47931.1054</v>
      </c>
      <c r="P96" s="9">
        <f t="shared" si="6"/>
        <v>82069.55033</v>
      </c>
      <c r="Q96" s="9">
        <f t="shared" si="7"/>
        <v>160301.1435</v>
      </c>
      <c r="R96" s="9">
        <f t="shared" si="8"/>
        <v>47931.1054</v>
      </c>
      <c r="S96" s="9">
        <f t="shared" si="9"/>
        <v>84678.68358</v>
      </c>
      <c r="T96" s="9">
        <f t="shared" si="10"/>
        <v>152505.7468</v>
      </c>
      <c r="U96" s="9">
        <f t="shared" si="11"/>
        <v>47931.1054</v>
      </c>
      <c r="V96" s="9">
        <f t="shared" si="12"/>
        <v>78284.8077</v>
      </c>
      <c r="W96" s="9">
        <f t="shared" si="13"/>
        <v>135329.0114</v>
      </c>
      <c r="X96" s="8">
        <f t="shared" si="14"/>
        <v>617509.4789</v>
      </c>
      <c r="Y96" s="3"/>
    </row>
    <row r="97">
      <c r="A97" s="4" t="s">
        <v>178</v>
      </c>
      <c r="B97" s="5" t="s">
        <v>80</v>
      </c>
      <c r="C97" s="19">
        <v>101505.0</v>
      </c>
      <c r="D97" s="19">
        <v>23100.0</v>
      </c>
      <c r="E97" s="19">
        <v>101165.0</v>
      </c>
      <c r="F97" s="19">
        <v>25200.0</v>
      </c>
      <c r="G97" s="19">
        <v>101110.0</v>
      </c>
      <c r="H97" s="19">
        <v>25200.0</v>
      </c>
      <c r="I97" s="19">
        <v>90075.0</v>
      </c>
      <c r="J97" s="19">
        <v>18900.0</v>
      </c>
      <c r="K97" s="8">
        <f t="shared" si="1"/>
        <v>486255</v>
      </c>
      <c r="L97" s="9">
        <f t="shared" si="2"/>
        <v>47931.1054</v>
      </c>
      <c r="M97" s="9">
        <f t="shared" si="3"/>
        <v>79931.00164</v>
      </c>
      <c r="N97" s="9">
        <f t="shared" si="4"/>
        <v>169036.8069</v>
      </c>
      <c r="O97" s="9">
        <f t="shared" si="5"/>
        <v>47931.1054</v>
      </c>
      <c r="P97" s="9">
        <f t="shared" si="6"/>
        <v>85456.95356</v>
      </c>
      <c r="Q97" s="9">
        <f t="shared" si="7"/>
        <v>164521.0586</v>
      </c>
      <c r="R97" s="9">
        <f t="shared" si="8"/>
        <v>47931.1054</v>
      </c>
      <c r="S97" s="9">
        <f t="shared" si="9"/>
        <v>89215.91205</v>
      </c>
      <c r="T97" s="9">
        <f t="shared" si="10"/>
        <v>157758.841</v>
      </c>
      <c r="U97" s="9">
        <f t="shared" si="11"/>
        <v>47931.1054</v>
      </c>
      <c r="V97" s="9">
        <f t="shared" si="12"/>
        <v>73845.79839</v>
      </c>
      <c r="W97" s="9">
        <f t="shared" si="13"/>
        <v>130552.6374</v>
      </c>
      <c r="X97" s="8">
        <f t="shared" si="14"/>
        <v>621869.3438</v>
      </c>
      <c r="Y97" s="3"/>
    </row>
    <row r="98">
      <c r="A98" s="4" t="s">
        <v>179</v>
      </c>
      <c r="B98" s="5" t="s">
        <v>118</v>
      </c>
      <c r="C98" s="6">
        <v>137655.0</v>
      </c>
      <c r="D98" s="6">
        <v>32040.0</v>
      </c>
      <c r="E98" s="6">
        <v>127308.0</v>
      </c>
      <c r="F98" s="6">
        <v>32040.0</v>
      </c>
      <c r="G98" s="6">
        <v>126141.0</v>
      </c>
      <c r="H98" s="6">
        <v>32040.0</v>
      </c>
      <c r="I98" s="6">
        <v>0.0</v>
      </c>
      <c r="J98" s="6">
        <v>0.0</v>
      </c>
      <c r="K98" s="8">
        <f t="shared" si="1"/>
        <v>487224</v>
      </c>
      <c r="L98" s="9">
        <f t="shared" si="2"/>
        <v>47931.1054</v>
      </c>
      <c r="M98" s="9">
        <f t="shared" si="3"/>
        <v>126936.4248</v>
      </c>
      <c r="N98" s="9">
        <f t="shared" si="4"/>
        <v>232045.0039</v>
      </c>
      <c r="O98" s="9">
        <f t="shared" si="5"/>
        <v>47931.1054</v>
      </c>
      <c r="P98" s="9">
        <f t="shared" si="6"/>
        <v>120794.9458</v>
      </c>
      <c r="Q98" s="9">
        <f t="shared" si="7"/>
        <v>208543.9623</v>
      </c>
      <c r="R98" s="9">
        <f t="shared" si="8"/>
        <v>47931.1054</v>
      </c>
      <c r="S98" s="9">
        <f t="shared" si="9"/>
        <v>124299.3599</v>
      </c>
      <c r="T98" s="9">
        <f t="shared" si="10"/>
        <v>198377.6149</v>
      </c>
      <c r="U98" s="9">
        <f t="shared" si="11"/>
        <v>0</v>
      </c>
      <c r="V98" s="9">
        <f t="shared" si="12"/>
        <v>0</v>
      </c>
      <c r="W98" s="9">
        <f t="shared" si="13"/>
        <v>0</v>
      </c>
      <c r="X98" s="8">
        <f t="shared" si="14"/>
        <v>638966.581</v>
      </c>
      <c r="Y98" s="3"/>
    </row>
    <row r="99">
      <c r="A99" s="4" t="s">
        <v>180</v>
      </c>
      <c r="B99" s="5" t="s">
        <v>94</v>
      </c>
      <c r="C99" s="11">
        <v>76890.0</v>
      </c>
      <c r="D99" s="11">
        <v>17290.0</v>
      </c>
      <c r="E99" s="11">
        <v>102019.0</v>
      </c>
      <c r="F99" s="11">
        <v>26665.0</v>
      </c>
      <c r="G99" s="11">
        <v>104311.0</v>
      </c>
      <c r="H99" s="11">
        <v>27731.0</v>
      </c>
      <c r="I99" s="11">
        <v>106803.0</v>
      </c>
      <c r="J99" s="11">
        <v>28840.0</v>
      </c>
      <c r="K99" s="8">
        <f t="shared" si="1"/>
        <v>490549</v>
      </c>
      <c r="L99" s="9">
        <f t="shared" si="2"/>
        <v>47931.1054</v>
      </c>
      <c r="M99" s="9">
        <f t="shared" si="3"/>
        <v>48213.54764</v>
      </c>
      <c r="N99" s="9">
        <f t="shared" si="4"/>
        <v>126521.2958</v>
      </c>
      <c r="O99" s="9">
        <f t="shared" si="5"/>
        <v>47931.1054</v>
      </c>
      <c r="P99" s="9">
        <f t="shared" si="6"/>
        <v>87905.62441</v>
      </c>
      <c r="Q99" s="9">
        <f t="shared" si="7"/>
        <v>167571.5319</v>
      </c>
      <c r="R99" s="9">
        <f t="shared" si="8"/>
        <v>47931.1054</v>
      </c>
      <c r="S99" s="9">
        <f t="shared" si="9"/>
        <v>95429.0837</v>
      </c>
      <c r="T99" s="9">
        <f t="shared" si="10"/>
        <v>164952.302</v>
      </c>
      <c r="U99" s="9">
        <f t="shared" si="11"/>
        <v>47931.1054</v>
      </c>
      <c r="V99" s="9">
        <f t="shared" si="12"/>
        <v>103542.5432</v>
      </c>
      <c r="W99" s="9">
        <f t="shared" si="13"/>
        <v>162506.3348</v>
      </c>
      <c r="X99" s="8">
        <f t="shared" si="14"/>
        <v>621551.4644</v>
      </c>
      <c r="Y99" s="3"/>
    </row>
    <row r="100">
      <c r="A100" s="4" t="s">
        <v>181</v>
      </c>
      <c r="B100" s="5" t="s">
        <v>86</v>
      </c>
      <c r="C100" s="6">
        <v>82995.0</v>
      </c>
      <c r="D100" s="6">
        <v>17528.0</v>
      </c>
      <c r="E100" s="6">
        <v>108157.0</v>
      </c>
      <c r="F100" s="6">
        <v>24272.0</v>
      </c>
      <c r="G100" s="6">
        <v>106765.0</v>
      </c>
      <c r="H100" s="6">
        <v>24272.0</v>
      </c>
      <c r="I100" s="6">
        <v>106462.0</v>
      </c>
      <c r="J100" s="6">
        <v>24272.0</v>
      </c>
      <c r="K100" s="8">
        <f t="shared" si="1"/>
        <v>494723</v>
      </c>
      <c r="L100" s="9">
        <f t="shared" si="2"/>
        <v>47931.1054</v>
      </c>
      <c r="M100" s="9">
        <f t="shared" si="3"/>
        <v>54825.99828</v>
      </c>
      <c r="N100" s="9">
        <f t="shared" si="4"/>
        <v>135384.9239</v>
      </c>
      <c r="O100" s="9">
        <f t="shared" si="5"/>
        <v>47931.1054</v>
      </c>
      <c r="P100" s="9">
        <f t="shared" si="6"/>
        <v>92033.66799</v>
      </c>
      <c r="Q100" s="9">
        <f t="shared" si="7"/>
        <v>172714.1122</v>
      </c>
      <c r="R100" s="9">
        <f t="shared" si="8"/>
        <v>47931.1054</v>
      </c>
      <c r="S100" s="9">
        <f t="shared" si="9"/>
        <v>94563.60237</v>
      </c>
      <c r="T100" s="9">
        <f t="shared" si="10"/>
        <v>163950.2685</v>
      </c>
      <c r="U100" s="9">
        <f t="shared" si="11"/>
        <v>47931.1054</v>
      </c>
      <c r="V100" s="9">
        <f t="shared" si="12"/>
        <v>98386.36119</v>
      </c>
      <c r="W100" s="9">
        <f t="shared" si="13"/>
        <v>156958.283</v>
      </c>
      <c r="X100" s="8">
        <f t="shared" si="14"/>
        <v>629007.5877</v>
      </c>
      <c r="Y100" s="3"/>
    </row>
    <row r="101">
      <c r="A101" s="4" t="s">
        <v>182</v>
      </c>
      <c r="B101" s="5" t="s">
        <v>105</v>
      </c>
      <c r="C101" s="11">
        <v>77082.0</v>
      </c>
      <c r="D101" s="11">
        <v>20000.0</v>
      </c>
      <c r="E101" s="11">
        <v>114820.0</v>
      </c>
      <c r="F101" s="11">
        <v>20000.0</v>
      </c>
      <c r="G101" s="11">
        <v>114820.0</v>
      </c>
      <c r="H101" s="11">
        <v>20000.0</v>
      </c>
      <c r="I101" s="11">
        <v>114820.0</v>
      </c>
      <c r="J101" s="11">
        <v>20000.0</v>
      </c>
      <c r="K101" s="8">
        <f t="shared" si="1"/>
        <v>501542</v>
      </c>
      <c r="L101" s="9">
        <f t="shared" si="2"/>
        <v>47931.1054</v>
      </c>
      <c r="M101" s="9">
        <f t="shared" si="3"/>
        <v>51238.8246</v>
      </c>
      <c r="N101" s="9">
        <f t="shared" si="4"/>
        <v>130576.514</v>
      </c>
      <c r="O101" s="9">
        <f t="shared" si="5"/>
        <v>47931.1054</v>
      </c>
      <c r="P101" s="9">
        <f t="shared" si="6"/>
        <v>94769.34922</v>
      </c>
      <c r="Q101" s="9">
        <f t="shared" si="7"/>
        <v>176122.1335</v>
      </c>
      <c r="R101" s="9">
        <f t="shared" si="8"/>
        <v>47931.1054</v>
      </c>
      <c r="S101" s="9">
        <f t="shared" si="9"/>
        <v>99105.3931</v>
      </c>
      <c r="T101" s="9">
        <f t="shared" si="10"/>
        <v>169208.6448</v>
      </c>
      <c r="U101" s="9">
        <f t="shared" si="11"/>
        <v>47931.1054</v>
      </c>
      <c r="V101" s="9">
        <f t="shared" si="12"/>
        <v>103593.1985</v>
      </c>
      <c r="W101" s="9">
        <f t="shared" si="13"/>
        <v>162560.84</v>
      </c>
      <c r="X101" s="8">
        <f t="shared" si="14"/>
        <v>638468.1323</v>
      </c>
      <c r="Y101" s="3"/>
    </row>
    <row r="102">
      <c r="A102" s="15" t="s">
        <v>183</v>
      </c>
      <c r="B102" s="5" t="s">
        <v>184</v>
      </c>
      <c r="C102" s="11">
        <v>97666.0</v>
      </c>
      <c r="D102" s="11">
        <v>34685.0</v>
      </c>
      <c r="E102" s="11">
        <v>96014.0</v>
      </c>
      <c r="F102" s="11">
        <v>34525.0</v>
      </c>
      <c r="G102" s="11">
        <v>89325.0</v>
      </c>
      <c r="H102" s="11">
        <v>34660.0</v>
      </c>
      <c r="I102" s="11">
        <v>87425.0</v>
      </c>
      <c r="J102" s="11">
        <v>35561.0</v>
      </c>
      <c r="K102" s="8">
        <f t="shared" si="1"/>
        <v>509861</v>
      </c>
      <c r="L102" s="9">
        <f t="shared" si="2"/>
        <v>47931.1054</v>
      </c>
      <c r="M102" s="9">
        <f t="shared" si="3"/>
        <v>88006.05172</v>
      </c>
      <c r="N102" s="9">
        <f t="shared" si="4"/>
        <v>179860.9695</v>
      </c>
      <c r="O102" s="9">
        <f t="shared" si="5"/>
        <v>47931.1054</v>
      </c>
      <c r="P102" s="9">
        <f t="shared" si="6"/>
        <v>89620.32158</v>
      </c>
      <c r="Q102" s="9">
        <f t="shared" si="7"/>
        <v>169707.645</v>
      </c>
      <c r="R102" s="9">
        <f t="shared" si="8"/>
        <v>47931.1054</v>
      </c>
      <c r="S102" s="9">
        <f t="shared" si="9"/>
        <v>85917.10228</v>
      </c>
      <c r="T102" s="9">
        <f t="shared" si="10"/>
        <v>153939.5582</v>
      </c>
      <c r="U102" s="9">
        <f t="shared" si="11"/>
        <v>47931.1054</v>
      </c>
      <c r="V102" s="9">
        <f t="shared" si="12"/>
        <v>88151.64471</v>
      </c>
      <c r="W102" s="9">
        <f t="shared" si="13"/>
        <v>145945.7281</v>
      </c>
      <c r="X102" s="8">
        <f t="shared" si="14"/>
        <v>649453.9007</v>
      </c>
    </row>
    <row r="103">
      <c r="A103" s="4" t="s">
        <v>185</v>
      </c>
      <c r="B103" s="5" t="s">
        <v>111</v>
      </c>
      <c r="C103" s="11">
        <v>97449.0</v>
      </c>
      <c r="D103" s="11">
        <v>44243.0</v>
      </c>
      <c r="E103" s="11">
        <v>97449.0</v>
      </c>
      <c r="F103" s="11">
        <v>42943.0</v>
      </c>
      <c r="G103" s="11">
        <v>97449.0</v>
      </c>
      <c r="H103" s="11">
        <v>42943.0</v>
      </c>
      <c r="I103" s="11">
        <v>64966.0</v>
      </c>
      <c r="J103" s="11">
        <v>29399.0</v>
      </c>
      <c r="K103" s="8">
        <f t="shared" si="1"/>
        <v>516841</v>
      </c>
      <c r="L103" s="9">
        <f t="shared" si="2"/>
        <v>47931.1054</v>
      </c>
      <c r="M103" s="9">
        <f t="shared" si="3"/>
        <v>97743.8574</v>
      </c>
      <c r="N103" s="9">
        <f t="shared" si="4"/>
        <v>192913.965</v>
      </c>
      <c r="O103" s="9">
        <f t="shared" si="5"/>
        <v>47931.1054</v>
      </c>
      <c r="P103" s="9">
        <f t="shared" si="6"/>
        <v>99944.23558</v>
      </c>
      <c r="Q103" s="9">
        <f t="shared" si="7"/>
        <v>182568.8361</v>
      </c>
      <c r="R103" s="9">
        <f t="shared" si="8"/>
        <v>47931.1054</v>
      </c>
      <c r="S103" s="9">
        <f t="shared" si="9"/>
        <v>103624.2838</v>
      </c>
      <c r="T103" s="9">
        <f t="shared" si="10"/>
        <v>174440.508</v>
      </c>
      <c r="U103" s="9">
        <f t="shared" si="11"/>
        <v>47931.1054</v>
      </c>
      <c r="V103" s="9">
        <f t="shared" si="12"/>
        <v>55769.40668</v>
      </c>
      <c r="W103" s="9">
        <f t="shared" si="13"/>
        <v>111102.4399</v>
      </c>
      <c r="X103" s="8">
        <f t="shared" si="14"/>
        <v>661025.7491</v>
      </c>
      <c r="Y103" s="3"/>
    </row>
    <row r="104">
      <c r="A104" s="4" t="s">
        <v>186</v>
      </c>
      <c r="B104" s="5" t="s">
        <v>167</v>
      </c>
      <c r="C104" s="11">
        <v>95276.0</v>
      </c>
      <c r="D104" s="11">
        <v>31212.0</v>
      </c>
      <c r="E104" s="11">
        <v>93214.0</v>
      </c>
      <c r="F104" s="11">
        <v>37858.0</v>
      </c>
      <c r="G104" s="11">
        <v>93114.0</v>
      </c>
      <c r="H104" s="11">
        <v>37858.0</v>
      </c>
      <c r="I104" s="11">
        <v>91422.0</v>
      </c>
      <c r="J104" s="11">
        <v>37858.0</v>
      </c>
      <c r="K104" s="8">
        <f t="shared" si="1"/>
        <v>517812</v>
      </c>
      <c r="L104" s="9">
        <f t="shared" si="2"/>
        <v>47931.1054</v>
      </c>
      <c r="M104" s="9">
        <f t="shared" si="3"/>
        <v>81893.99148</v>
      </c>
      <c r="N104" s="9">
        <f t="shared" si="4"/>
        <v>171668.0873</v>
      </c>
      <c r="O104" s="9">
        <f t="shared" si="5"/>
        <v>47931.1054</v>
      </c>
      <c r="P104" s="9">
        <f t="shared" si="6"/>
        <v>90073.80038</v>
      </c>
      <c r="Q104" s="9">
        <f t="shared" si="7"/>
        <v>170272.5739</v>
      </c>
      <c r="R104" s="9">
        <f t="shared" si="8"/>
        <v>47931.1054</v>
      </c>
      <c r="S104" s="9">
        <f t="shared" si="9"/>
        <v>93482.24571</v>
      </c>
      <c r="T104" s="9">
        <f t="shared" si="10"/>
        <v>162698.2997</v>
      </c>
      <c r="U104" s="9">
        <f t="shared" si="11"/>
        <v>47931.1054</v>
      </c>
      <c r="V104" s="9">
        <f t="shared" si="12"/>
        <v>95166.01866</v>
      </c>
      <c r="W104" s="9">
        <f t="shared" si="13"/>
        <v>153493.1944</v>
      </c>
      <c r="X104" s="8">
        <f t="shared" si="14"/>
        <v>658132.1553</v>
      </c>
      <c r="Y104" s="3"/>
    </row>
    <row r="105">
      <c r="A105" s="4" t="s">
        <v>187</v>
      </c>
      <c r="B105" s="5" t="s">
        <v>120</v>
      </c>
      <c r="C105" s="6">
        <v>94102.0</v>
      </c>
      <c r="D105" s="6">
        <v>26806.0</v>
      </c>
      <c r="E105" s="6">
        <v>106683.0</v>
      </c>
      <c r="F105" s="6">
        <v>29908.0</v>
      </c>
      <c r="G105" s="6">
        <v>102403.0</v>
      </c>
      <c r="H105" s="6">
        <v>30024.0</v>
      </c>
      <c r="I105" s="6">
        <v>100155.0</v>
      </c>
      <c r="J105" s="6">
        <v>28668.0</v>
      </c>
      <c r="K105" s="8">
        <f t="shared" si="1"/>
        <v>518749</v>
      </c>
      <c r="L105" s="9">
        <f t="shared" si="2"/>
        <v>47931.1054</v>
      </c>
      <c r="M105" s="9">
        <f t="shared" si="3"/>
        <v>76076.95308</v>
      </c>
      <c r="N105" s="9">
        <f t="shared" si="4"/>
        <v>163870.6657</v>
      </c>
      <c r="O105" s="9">
        <f t="shared" si="5"/>
        <v>47931.1054</v>
      </c>
      <c r="P105" s="9">
        <f t="shared" si="6"/>
        <v>96318.68821</v>
      </c>
      <c r="Q105" s="9">
        <f t="shared" si="7"/>
        <v>178052.2489</v>
      </c>
      <c r="R105" s="9">
        <f t="shared" si="8"/>
        <v>47931.1054</v>
      </c>
      <c r="S105" s="9">
        <f t="shared" si="9"/>
        <v>95688.76829</v>
      </c>
      <c r="T105" s="9">
        <f t="shared" si="10"/>
        <v>165252.9586</v>
      </c>
      <c r="U105" s="9">
        <f t="shared" si="11"/>
        <v>47931.1054</v>
      </c>
      <c r="V105" s="9">
        <f t="shared" si="12"/>
        <v>95679.37043</v>
      </c>
      <c r="W105" s="9">
        <f t="shared" si="13"/>
        <v>154045.5609</v>
      </c>
      <c r="X105" s="8">
        <f t="shared" si="14"/>
        <v>661221.4341</v>
      </c>
      <c r="Y105" s="3"/>
    </row>
    <row r="106">
      <c r="A106" s="4" t="s">
        <v>188</v>
      </c>
      <c r="B106" s="5" t="s">
        <v>113</v>
      </c>
      <c r="C106" s="6">
        <v>102460.0</v>
      </c>
      <c r="D106" s="6">
        <v>30308.0</v>
      </c>
      <c r="E106" s="6">
        <v>102460.0</v>
      </c>
      <c r="F106" s="6">
        <v>30308.0</v>
      </c>
      <c r="G106" s="6">
        <v>102460.0</v>
      </c>
      <c r="H106" s="6">
        <v>30308.0</v>
      </c>
      <c r="I106" s="6">
        <v>102460.0</v>
      </c>
      <c r="J106" s="6">
        <v>30308.0</v>
      </c>
      <c r="K106" s="8">
        <f t="shared" si="1"/>
        <v>531072</v>
      </c>
      <c r="L106" s="9">
        <f t="shared" si="2"/>
        <v>47931.1054</v>
      </c>
      <c r="M106" s="9">
        <f t="shared" si="3"/>
        <v>88440.76588</v>
      </c>
      <c r="N106" s="9">
        <f t="shared" si="4"/>
        <v>180443.68</v>
      </c>
      <c r="O106" s="9">
        <f t="shared" si="5"/>
        <v>47931.1054</v>
      </c>
      <c r="P106" s="9">
        <f t="shared" si="6"/>
        <v>92179.20341</v>
      </c>
      <c r="Q106" s="9">
        <f t="shared" si="7"/>
        <v>172895.4154</v>
      </c>
      <c r="R106" s="9">
        <f t="shared" si="8"/>
        <v>47931.1054</v>
      </c>
      <c r="S106" s="9">
        <f t="shared" si="9"/>
        <v>96048.48625</v>
      </c>
      <c r="T106" s="9">
        <f t="shared" si="10"/>
        <v>165669.4314</v>
      </c>
      <c r="U106" s="9">
        <f t="shared" si="11"/>
        <v>47931.1054</v>
      </c>
      <c r="V106" s="9">
        <f t="shared" si="12"/>
        <v>100053.194</v>
      </c>
      <c r="W106" s="9">
        <f t="shared" si="13"/>
        <v>158751.7951</v>
      </c>
      <c r="X106" s="8">
        <f t="shared" si="14"/>
        <v>677760.322</v>
      </c>
      <c r="Y106" s="3"/>
    </row>
    <row r="107">
      <c r="A107" s="15" t="s">
        <v>189</v>
      </c>
      <c r="B107" s="5" t="s">
        <v>190</v>
      </c>
      <c r="C107" s="6">
        <v>97580.0</v>
      </c>
      <c r="D107" s="6">
        <v>34462.0</v>
      </c>
      <c r="E107" s="6">
        <v>101106.0</v>
      </c>
      <c r="F107" s="6">
        <v>38014.0</v>
      </c>
      <c r="G107" s="6">
        <v>101105.0</v>
      </c>
      <c r="H107" s="6">
        <v>38015.0</v>
      </c>
      <c r="I107" s="6">
        <v>101105.0</v>
      </c>
      <c r="J107" s="6">
        <v>38015.0</v>
      </c>
      <c r="K107" s="8">
        <f t="shared" si="1"/>
        <v>549402</v>
      </c>
      <c r="L107" s="9">
        <f t="shared" si="2"/>
        <v>47931.1054</v>
      </c>
      <c r="M107" s="9">
        <f t="shared" si="3"/>
        <v>87683.9254</v>
      </c>
      <c r="N107" s="9">
        <f t="shared" si="4"/>
        <v>179429.1768</v>
      </c>
      <c r="O107" s="9">
        <f t="shared" si="5"/>
        <v>47931.1054</v>
      </c>
      <c r="P107" s="9">
        <f t="shared" si="6"/>
        <v>98751.63324</v>
      </c>
      <c r="Q107" s="9">
        <f t="shared" si="7"/>
        <v>181083.1315</v>
      </c>
      <c r="R107" s="9">
        <f t="shared" si="8"/>
        <v>47931.1054</v>
      </c>
      <c r="S107" s="9">
        <f t="shared" si="9"/>
        <v>102569.7096</v>
      </c>
      <c r="T107" s="9">
        <f t="shared" si="10"/>
        <v>173219.5473</v>
      </c>
      <c r="U107" s="9">
        <f t="shared" si="11"/>
        <v>47931.1054</v>
      </c>
      <c r="V107" s="9">
        <f t="shared" si="12"/>
        <v>106521.4564</v>
      </c>
      <c r="W107" s="9">
        <f t="shared" si="13"/>
        <v>165711.6454</v>
      </c>
      <c r="X107" s="8">
        <f t="shared" si="14"/>
        <v>699443.501</v>
      </c>
      <c r="Y107" s="3"/>
    </row>
    <row r="108">
      <c r="A108" s="4" t="s">
        <v>191</v>
      </c>
      <c r="B108" s="5" t="s">
        <v>192</v>
      </c>
      <c r="C108" s="6">
        <v>100010.0</v>
      </c>
      <c r="D108" s="6">
        <v>32751.0</v>
      </c>
      <c r="E108" s="6">
        <v>103291.0</v>
      </c>
      <c r="F108" s="6">
        <v>38568.0</v>
      </c>
      <c r="G108" s="6">
        <v>103292.0</v>
      </c>
      <c r="H108" s="6">
        <v>38569.0</v>
      </c>
      <c r="I108" s="6">
        <v>103292.0</v>
      </c>
      <c r="J108" s="6">
        <v>38569.0</v>
      </c>
      <c r="K108" s="8">
        <f t="shared" si="1"/>
        <v>558342</v>
      </c>
      <c r="L108" s="9">
        <f t="shared" si="2"/>
        <v>47931.1054</v>
      </c>
      <c r="M108" s="9">
        <f t="shared" si="3"/>
        <v>88433.46852</v>
      </c>
      <c r="N108" s="9">
        <f t="shared" si="4"/>
        <v>180433.8983</v>
      </c>
      <c r="O108" s="9">
        <f t="shared" si="5"/>
        <v>47931.1054</v>
      </c>
      <c r="P108" s="9">
        <f t="shared" si="6"/>
        <v>101686.7096</v>
      </c>
      <c r="Q108" s="9">
        <f t="shared" si="7"/>
        <v>184739.5527</v>
      </c>
      <c r="R108" s="9">
        <f t="shared" si="8"/>
        <v>47931.1054</v>
      </c>
      <c r="S108" s="9">
        <f t="shared" si="9"/>
        <v>105589.5334</v>
      </c>
      <c r="T108" s="9">
        <f t="shared" si="10"/>
        <v>176715.8269</v>
      </c>
      <c r="U108" s="9">
        <f t="shared" si="11"/>
        <v>47931.1054</v>
      </c>
      <c r="V108" s="9">
        <f t="shared" si="12"/>
        <v>109626.7604</v>
      </c>
      <c r="W108" s="9">
        <f t="shared" si="13"/>
        <v>169052.9525</v>
      </c>
      <c r="X108" s="8">
        <f t="shared" si="14"/>
        <v>710942.2304</v>
      </c>
      <c r="Y108" s="3"/>
    </row>
    <row r="109">
      <c r="A109" s="3"/>
      <c r="B109" s="20"/>
      <c r="C109" s="3"/>
      <c r="D109" s="3"/>
      <c r="E109" s="3"/>
      <c r="F109" s="3"/>
      <c r="G109" s="3"/>
      <c r="H109" s="3"/>
      <c r="I109" s="3"/>
      <c r="J109" s="3"/>
      <c r="K109" s="2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0"/>
      <c r="Y109" s="3"/>
    </row>
    <row r="110">
      <c r="A110" s="3"/>
      <c r="B110" s="20"/>
      <c r="C110" s="3"/>
      <c r="D110" s="3"/>
      <c r="E110" s="3"/>
      <c r="F110" s="3"/>
      <c r="G110" s="3"/>
      <c r="H110" s="3"/>
      <c r="I110" s="3"/>
      <c r="J110" s="3"/>
      <c r="K110" s="2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0"/>
      <c r="Y110" s="3"/>
    </row>
    <row r="111">
      <c r="A111" s="3"/>
      <c r="B111" s="20"/>
      <c r="C111" s="3"/>
      <c r="D111" s="3"/>
      <c r="E111" s="3"/>
      <c r="F111" s="3"/>
      <c r="G111" s="3"/>
      <c r="H111" s="3"/>
      <c r="I111" s="3"/>
      <c r="J111" s="3"/>
      <c r="K111" s="2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0"/>
      <c r="Y111" s="3"/>
    </row>
    <row r="112">
      <c r="A112" s="3"/>
      <c r="B112" s="20"/>
      <c r="C112" s="3"/>
      <c r="D112" s="3"/>
      <c r="E112" s="3"/>
      <c r="F112" s="3"/>
      <c r="G112" s="3"/>
      <c r="H112" s="3"/>
      <c r="I112" s="3"/>
      <c r="J112" s="3"/>
      <c r="K112" s="2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0"/>
      <c r="Y112" s="3"/>
    </row>
    <row r="113">
      <c r="A113" s="3"/>
      <c r="B113" s="20"/>
      <c r="C113" s="3"/>
      <c r="D113" s="3"/>
      <c r="E113" s="3"/>
      <c r="F113" s="3"/>
      <c r="G113" s="3"/>
      <c r="H113" s="3"/>
      <c r="I113" s="3"/>
      <c r="J113" s="3"/>
      <c r="K113" s="2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0"/>
      <c r="Y113" s="3"/>
    </row>
    <row r="114">
      <c r="A114" s="3"/>
      <c r="B114" s="20"/>
      <c r="C114" s="3"/>
      <c r="D114" s="3"/>
      <c r="E114" s="3"/>
      <c r="F114" s="3"/>
      <c r="G114" s="3"/>
      <c r="H114" s="3"/>
      <c r="I114" s="3"/>
      <c r="J114" s="3"/>
      <c r="K114" s="2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0"/>
      <c r="Y114" s="3"/>
    </row>
    <row r="115">
      <c r="A115" s="3"/>
      <c r="B115" s="20"/>
      <c r="C115" s="3"/>
      <c r="D115" s="3"/>
      <c r="E115" s="3"/>
      <c r="F115" s="3"/>
      <c r="G115" s="3"/>
      <c r="H115" s="3"/>
      <c r="I115" s="3"/>
      <c r="J115" s="3"/>
      <c r="K115" s="2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0"/>
      <c r="Y115" s="3"/>
    </row>
    <row r="116">
      <c r="A116" s="3"/>
      <c r="B116" s="20"/>
      <c r="C116" s="3"/>
      <c r="D116" s="3"/>
      <c r="E116" s="3"/>
      <c r="F116" s="3"/>
      <c r="G116" s="3"/>
      <c r="H116" s="3"/>
      <c r="I116" s="3"/>
      <c r="J116" s="3"/>
      <c r="K116" s="2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0"/>
      <c r="Y116" s="3"/>
    </row>
    <row r="117">
      <c r="A117" s="3"/>
      <c r="B117" s="20"/>
      <c r="C117" s="3"/>
      <c r="D117" s="3"/>
      <c r="E117" s="3"/>
      <c r="F117" s="3"/>
      <c r="G117" s="3"/>
      <c r="H117" s="3"/>
      <c r="I117" s="3"/>
      <c r="J117" s="3"/>
      <c r="K117" s="2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0"/>
      <c r="Y117" s="3"/>
    </row>
    <row r="118">
      <c r="A118" s="3"/>
      <c r="B118" s="20"/>
      <c r="C118" s="3"/>
      <c r="D118" s="3"/>
      <c r="E118" s="3"/>
      <c r="F118" s="3"/>
      <c r="G118" s="3"/>
      <c r="H118" s="3"/>
      <c r="I118" s="3"/>
      <c r="J118" s="3"/>
      <c r="K118" s="2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0"/>
      <c r="Y118" s="3"/>
    </row>
    <row r="119">
      <c r="A119" s="3"/>
      <c r="B119" s="20"/>
      <c r="C119" s="3"/>
      <c r="D119" s="3"/>
      <c r="E119" s="3"/>
      <c r="F119" s="3"/>
      <c r="G119" s="3"/>
      <c r="H119" s="3"/>
      <c r="I119" s="3"/>
      <c r="J119" s="3"/>
      <c r="K119" s="20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0"/>
      <c r="Y119" s="3"/>
    </row>
    <row r="120">
      <c r="A120" s="3"/>
      <c r="B120" s="20"/>
      <c r="C120" s="3"/>
      <c r="D120" s="3"/>
      <c r="E120" s="3"/>
      <c r="F120" s="3"/>
      <c r="G120" s="3"/>
      <c r="H120" s="3"/>
      <c r="I120" s="3"/>
      <c r="J120" s="3"/>
      <c r="K120" s="2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0"/>
      <c r="Y120" s="3"/>
    </row>
    <row r="121">
      <c r="A121" s="3"/>
      <c r="B121" s="20"/>
      <c r="C121" s="3"/>
      <c r="D121" s="3"/>
      <c r="E121" s="3"/>
      <c r="F121" s="3"/>
      <c r="G121" s="3"/>
      <c r="H121" s="3"/>
      <c r="I121" s="3"/>
      <c r="J121" s="3"/>
      <c r="K121" s="2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0"/>
      <c r="Y121" s="3"/>
    </row>
    <row r="122">
      <c r="A122" s="3"/>
      <c r="B122" s="20"/>
      <c r="C122" s="3"/>
      <c r="D122" s="3"/>
      <c r="E122" s="3"/>
      <c r="F122" s="3"/>
      <c r="G122" s="3"/>
      <c r="H122" s="3"/>
      <c r="I122" s="3"/>
      <c r="J122" s="3"/>
      <c r="K122" s="20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0"/>
      <c r="Y122" s="3"/>
    </row>
    <row r="123">
      <c r="A123" s="3"/>
      <c r="B123" s="20"/>
      <c r="C123" s="3"/>
      <c r="D123" s="3"/>
      <c r="E123" s="3"/>
      <c r="F123" s="3"/>
      <c r="G123" s="3"/>
      <c r="H123" s="3"/>
      <c r="I123" s="3"/>
      <c r="J123" s="3"/>
      <c r="K123" s="20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0"/>
      <c r="Y123" s="3"/>
    </row>
    <row r="124">
      <c r="A124" s="3"/>
      <c r="B124" s="20"/>
      <c r="C124" s="3"/>
      <c r="D124" s="3"/>
      <c r="E124" s="3"/>
      <c r="F124" s="3"/>
      <c r="G124" s="3"/>
      <c r="H124" s="3"/>
      <c r="I124" s="3"/>
      <c r="J124" s="3"/>
      <c r="K124" s="20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0"/>
      <c r="Y124" s="3"/>
    </row>
    <row r="125">
      <c r="A125" s="3"/>
      <c r="B125" s="20"/>
      <c r="C125" s="3"/>
      <c r="D125" s="3"/>
      <c r="E125" s="3"/>
      <c r="F125" s="3"/>
      <c r="G125" s="3"/>
      <c r="H125" s="3"/>
      <c r="I125" s="3"/>
      <c r="J125" s="3"/>
      <c r="K125" s="20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0"/>
      <c r="Y125" s="3"/>
    </row>
    <row r="126">
      <c r="A126" s="3"/>
      <c r="B126" s="20"/>
      <c r="C126" s="3"/>
      <c r="D126" s="3"/>
      <c r="E126" s="3"/>
      <c r="F126" s="3"/>
      <c r="G126" s="3"/>
      <c r="H126" s="3"/>
      <c r="I126" s="3"/>
      <c r="J126" s="3"/>
      <c r="K126" s="20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0"/>
      <c r="Y126" s="3"/>
    </row>
    <row r="127">
      <c r="A127" s="3"/>
      <c r="B127" s="20"/>
      <c r="C127" s="3"/>
      <c r="D127" s="3"/>
      <c r="E127" s="3"/>
      <c r="F127" s="3"/>
      <c r="G127" s="3"/>
      <c r="H127" s="3"/>
      <c r="I127" s="3"/>
      <c r="J127" s="3"/>
      <c r="K127" s="20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0"/>
      <c r="Y127" s="3"/>
    </row>
    <row r="128">
      <c r="A128" s="3"/>
      <c r="B128" s="20"/>
      <c r="C128" s="3"/>
      <c r="D128" s="3"/>
      <c r="E128" s="3"/>
      <c r="F128" s="3"/>
      <c r="G128" s="3"/>
      <c r="H128" s="3"/>
      <c r="I128" s="3"/>
      <c r="J128" s="3"/>
      <c r="K128" s="20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0"/>
      <c r="Y128" s="3"/>
    </row>
    <row r="129">
      <c r="A129" s="3"/>
      <c r="B129" s="20"/>
      <c r="C129" s="3"/>
      <c r="D129" s="3"/>
      <c r="E129" s="3"/>
      <c r="F129" s="3"/>
      <c r="G129" s="3"/>
      <c r="H129" s="3"/>
      <c r="I129" s="3"/>
      <c r="J129" s="3"/>
      <c r="K129" s="20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0"/>
      <c r="Y129" s="3"/>
    </row>
    <row r="130">
      <c r="A130" s="3"/>
      <c r="B130" s="20"/>
      <c r="C130" s="3"/>
      <c r="D130" s="3"/>
      <c r="E130" s="3"/>
      <c r="F130" s="3"/>
      <c r="G130" s="3"/>
      <c r="H130" s="3"/>
      <c r="I130" s="3"/>
      <c r="J130" s="3"/>
      <c r="K130" s="20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0"/>
      <c r="Y130" s="3"/>
    </row>
    <row r="131">
      <c r="A131" s="3"/>
      <c r="B131" s="20"/>
      <c r="C131" s="3"/>
      <c r="D131" s="3"/>
      <c r="E131" s="3"/>
      <c r="F131" s="3"/>
      <c r="G131" s="3"/>
      <c r="H131" s="3"/>
      <c r="I131" s="3"/>
      <c r="J131" s="3"/>
      <c r="K131" s="20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0"/>
      <c r="Y131" s="3"/>
    </row>
    <row r="132">
      <c r="A132" s="3"/>
      <c r="B132" s="20"/>
      <c r="C132" s="3"/>
      <c r="D132" s="3"/>
      <c r="E132" s="3"/>
      <c r="F132" s="3"/>
      <c r="G132" s="3"/>
      <c r="H132" s="3"/>
      <c r="I132" s="3"/>
      <c r="J132" s="3"/>
      <c r="K132" s="20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0"/>
      <c r="Y132" s="3"/>
    </row>
    <row r="133">
      <c r="A133" s="3"/>
      <c r="B133" s="20"/>
      <c r="C133" s="3"/>
      <c r="D133" s="3"/>
      <c r="E133" s="3"/>
      <c r="F133" s="3"/>
      <c r="G133" s="3"/>
      <c r="H133" s="3"/>
      <c r="I133" s="3"/>
      <c r="J133" s="3"/>
      <c r="K133" s="20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0"/>
      <c r="Y133" s="3"/>
    </row>
    <row r="134">
      <c r="A134" s="3"/>
      <c r="B134" s="20"/>
      <c r="C134" s="3"/>
      <c r="D134" s="3"/>
      <c r="E134" s="3"/>
      <c r="F134" s="3"/>
      <c r="G134" s="3"/>
      <c r="H134" s="3"/>
      <c r="I134" s="3"/>
      <c r="J134" s="3"/>
      <c r="K134" s="20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0"/>
      <c r="Y134" s="3"/>
    </row>
    <row r="135">
      <c r="A135" s="3"/>
      <c r="B135" s="20"/>
      <c r="C135" s="3"/>
      <c r="D135" s="3"/>
      <c r="E135" s="3"/>
      <c r="F135" s="3"/>
      <c r="G135" s="3"/>
      <c r="H135" s="3"/>
      <c r="I135" s="3"/>
      <c r="J135" s="3"/>
      <c r="K135" s="20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0"/>
      <c r="Y135" s="3"/>
    </row>
    <row r="136">
      <c r="A136" s="3"/>
      <c r="B136" s="20"/>
      <c r="C136" s="3"/>
      <c r="D136" s="3"/>
      <c r="E136" s="3"/>
      <c r="F136" s="3"/>
      <c r="G136" s="3"/>
      <c r="H136" s="3"/>
      <c r="I136" s="3"/>
      <c r="J136" s="3"/>
      <c r="K136" s="20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0"/>
      <c r="Y136" s="3"/>
    </row>
    <row r="137">
      <c r="A137" s="3"/>
      <c r="B137" s="20"/>
      <c r="C137" s="3"/>
      <c r="D137" s="3"/>
      <c r="E137" s="3"/>
      <c r="F137" s="3"/>
      <c r="G137" s="3"/>
      <c r="H137" s="3"/>
      <c r="I137" s="3"/>
      <c r="J137" s="3"/>
      <c r="K137" s="20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0"/>
      <c r="Y137" s="3"/>
    </row>
    <row r="138">
      <c r="A138" s="3"/>
      <c r="B138" s="20"/>
      <c r="C138" s="3"/>
      <c r="D138" s="3"/>
      <c r="E138" s="3"/>
      <c r="F138" s="3"/>
      <c r="G138" s="3"/>
      <c r="H138" s="3"/>
      <c r="I138" s="3"/>
      <c r="J138" s="3"/>
      <c r="K138" s="2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0"/>
      <c r="Y138" s="3"/>
    </row>
    <row r="139">
      <c r="A139" s="3"/>
      <c r="B139" s="20"/>
      <c r="C139" s="3"/>
      <c r="D139" s="3"/>
      <c r="E139" s="3"/>
      <c r="F139" s="3"/>
      <c r="G139" s="3"/>
      <c r="H139" s="3"/>
      <c r="I139" s="3"/>
      <c r="J139" s="3"/>
      <c r="K139" s="20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0"/>
      <c r="Y139" s="3"/>
    </row>
    <row r="140">
      <c r="A140" s="3"/>
      <c r="B140" s="20"/>
      <c r="C140" s="3"/>
      <c r="D140" s="3"/>
      <c r="E140" s="3"/>
      <c r="F140" s="3"/>
      <c r="G140" s="3"/>
      <c r="H140" s="3"/>
      <c r="I140" s="3"/>
      <c r="J140" s="3"/>
      <c r="K140" s="20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0"/>
      <c r="Y140" s="3"/>
    </row>
    <row r="141">
      <c r="A141" s="3"/>
      <c r="B141" s="20"/>
      <c r="C141" s="3"/>
      <c r="D141" s="3"/>
      <c r="E141" s="3"/>
      <c r="F141" s="3"/>
      <c r="G141" s="3"/>
      <c r="H141" s="3"/>
      <c r="I141" s="3"/>
      <c r="J141" s="3"/>
      <c r="K141" s="20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0"/>
      <c r="Y141" s="3"/>
    </row>
    <row r="142">
      <c r="A142" s="3"/>
      <c r="B142" s="20"/>
      <c r="C142" s="3"/>
      <c r="D142" s="3"/>
      <c r="E142" s="3"/>
      <c r="F142" s="3"/>
      <c r="G142" s="3"/>
      <c r="H142" s="3"/>
      <c r="I142" s="3"/>
      <c r="J142" s="3"/>
      <c r="K142" s="2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0"/>
      <c r="Y142" s="3"/>
    </row>
    <row r="143">
      <c r="A143" s="3"/>
      <c r="B143" s="20"/>
      <c r="C143" s="3"/>
      <c r="D143" s="3"/>
      <c r="E143" s="3"/>
      <c r="F143" s="3"/>
      <c r="G143" s="3"/>
      <c r="H143" s="3"/>
      <c r="I143" s="3"/>
      <c r="J143" s="3"/>
      <c r="K143" s="2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0"/>
      <c r="Y143" s="3"/>
    </row>
    <row r="144">
      <c r="A144" s="3"/>
      <c r="B144" s="20"/>
      <c r="C144" s="3"/>
      <c r="D144" s="3"/>
      <c r="E144" s="3"/>
      <c r="F144" s="3"/>
      <c r="G144" s="3"/>
      <c r="H144" s="3"/>
      <c r="I144" s="3"/>
      <c r="J144" s="3"/>
      <c r="K144" s="2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0"/>
      <c r="Y144" s="3"/>
    </row>
    <row r="145">
      <c r="A145" s="3"/>
      <c r="B145" s="20"/>
      <c r="C145" s="3"/>
      <c r="D145" s="3"/>
      <c r="E145" s="3"/>
      <c r="F145" s="3"/>
      <c r="G145" s="3"/>
      <c r="H145" s="3"/>
      <c r="I145" s="3"/>
      <c r="J145" s="3"/>
      <c r="K145" s="20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0"/>
      <c r="Y145" s="3"/>
    </row>
    <row r="146">
      <c r="A146" s="3"/>
      <c r="B146" s="20"/>
      <c r="C146" s="3"/>
      <c r="D146" s="3"/>
      <c r="E146" s="3"/>
      <c r="F146" s="3"/>
      <c r="G146" s="3"/>
      <c r="H146" s="3"/>
      <c r="I146" s="3"/>
      <c r="J146" s="3"/>
      <c r="K146" s="20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20"/>
      <c r="Y146" s="3"/>
    </row>
    <row r="147">
      <c r="A147" s="3"/>
      <c r="B147" s="20"/>
      <c r="C147" s="3"/>
      <c r="D147" s="3"/>
      <c r="E147" s="3"/>
      <c r="F147" s="3"/>
      <c r="G147" s="3"/>
      <c r="H147" s="3"/>
      <c r="I147" s="3"/>
      <c r="J147" s="3"/>
      <c r="K147" s="20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20"/>
      <c r="Y147" s="3"/>
    </row>
    <row r="148">
      <c r="A148" s="3"/>
      <c r="B148" s="20"/>
      <c r="C148" s="3"/>
      <c r="D148" s="3"/>
      <c r="E148" s="3"/>
      <c r="F148" s="3"/>
      <c r="G148" s="3"/>
      <c r="H148" s="3"/>
      <c r="I148" s="3"/>
      <c r="J148" s="3"/>
      <c r="K148" s="2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20"/>
      <c r="Y148" s="3"/>
    </row>
    <row r="149">
      <c r="A149" s="3"/>
      <c r="B149" s="20"/>
      <c r="C149" s="3"/>
      <c r="D149" s="3"/>
      <c r="E149" s="3"/>
      <c r="F149" s="3"/>
      <c r="G149" s="3"/>
      <c r="H149" s="3"/>
      <c r="I149" s="3"/>
      <c r="J149" s="3"/>
      <c r="K149" s="2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20"/>
      <c r="Y149" s="3"/>
    </row>
    <row r="150">
      <c r="A150" s="3"/>
      <c r="B150" s="20"/>
      <c r="C150" s="3"/>
      <c r="D150" s="3"/>
      <c r="E150" s="3"/>
      <c r="F150" s="3"/>
      <c r="G150" s="3"/>
      <c r="H150" s="3"/>
      <c r="I150" s="3"/>
      <c r="J150" s="3"/>
      <c r="K150" s="2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20"/>
      <c r="Y150" s="3"/>
    </row>
    <row r="151">
      <c r="A151" s="3"/>
      <c r="B151" s="20"/>
      <c r="C151" s="3"/>
      <c r="D151" s="3"/>
      <c r="E151" s="3"/>
      <c r="F151" s="3"/>
      <c r="G151" s="3"/>
      <c r="H151" s="3"/>
      <c r="I151" s="3"/>
      <c r="J151" s="3"/>
      <c r="K151" s="2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20"/>
      <c r="Y151" s="3"/>
    </row>
    <row r="152">
      <c r="A152" s="3"/>
      <c r="B152" s="20"/>
      <c r="C152" s="3"/>
      <c r="D152" s="3"/>
      <c r="E152" s="3"/>
      <c r="F152" s="3"/>
      <c r="G152" s="3"/>
      <c r="H152" s="3"/>
      <c r="I152" s="3"/>
      <c r="J152" s="3"/>
      <c r="K152" s="2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20"/>
      <c r="Y152" s="3"/>
    </row>
    <row r="153">
      <c r="A153" s="3"/>
      <c r="B153" s="20"/>
      <c r="C153" s="3"/>
      <c r="D153" s="3"/>
      <c r="E153" s="3"/>
      <c r="F153" s="3"/>
      <c r="G153" s="3"/>
      <c r="H153" s="3"/>
      <c r="I153" s="3"/>
      <c r="J153" s="3"/>
      <c r="K153" s="2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20"/>
      <c r="Y153" s="3"/>
    </row>
    <row r="154">
      <c r="A154" s="3"/>
      <c r="B154" s="20"/>
      <c r="C154" s="3"/>
      <c r="D154" s="3"/>
      <c r="E154" s="3"/>
      <c r="F154" s="3"/>
      <c r="G154" s="3"/>
      <c r="H154" s="3"/>
      <c r="I154" s="3"/>
      <c r="J154" s="3"/>
      <c r="K154" s="2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20"/>
      <c r="Y154" s="3"/>
    </row>
    <row r="155">
      <c r="A155" s="3"/>
      <c r="B155" s="20"/>
      <c r="C155" s="3"/>
      <c r="D155" s="3"/>
      <c r="E155" s="3"/>
      <c r="F155" s="3"/>
      <c r="G155" s="3"/>
      <c r="H155" s="3"/>
      <c r="I155" s="3"/>
      <c r="J155" s="3"/>
      <c r="K155" s="2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20"/>
      <c r="Y155" s="3"/>
    </row>
    <row r="156">
      <c r="A156" s="3"/>
      <c r="B156" s="20"/>
      <c r="C156" s="3"/>
      <c r="D156" s="3"/>
      <c r="E156" s="3"/>
      <c r="F156" s="3"/>
      <c r="G156" s="3"/>
      <c r="H156" s="3"/>
      <c r="I156" s="3"/>
      <c r="J156" s="3"/>
      <c r="K156" s="2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20"/>
      <c r="Y156" s="3"/>
    </row>
    <row r="157">
      <c r="A157" s="3"/>
      <c r="B157" s="20"/>
      <c r="C157" s="3"/>
      <c r="D157" s="3"/>
      <c r="E157" s="3"/>
      <c r="F157" s="3"/>
      <c r="G157" s="3"/>
      <c r="H157" s="3"/>
      <c r="I157" s="3"/>
      <c r="J157" s="3"/>
      <c r="K157" s="2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20"/>
      <c r="Y157" s="3"/>
    </row>
    <row r="158">
      <c r="A158" s="3"/>
      <c r="B158" s="20"/>
      <c r="C158" s="3"/>
      <c r="D158" s="3"/>
      <c r="E158" s="3"/>
      <c r="F158" s="3"/>
      <c r="G158" s="3"/>
      <c r="H158" s="3"/>
      <c r="I158" s="3"/>
      <c r="J158" s="3"/>
      <c r="K158" s="2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20"/>
      <c r="Y158" s="3"/>
    </row>
    <row r="159">
      <c r="A159" s="3"/>
      <c r="B159" s="20"/>
      <c r="C159" s="3"/>
      <c r="D159" s="3"/>
      <c r="E159" s="3"/>
      <c r="F159" s="3"/>
      <c r="G159" s="3"/>
      <c r="H159" s="3"/>
      <c r="I159" s="3"/>
      <c r="J159" s="3"/>
      <c r="K159" s="2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20"/>
      <c r="Y159" s="3"/>
    </row>
    <row r="160">
      <c r="A160" s="3"/>
      <c r="B160" s="20"/>
      <c r="C160" s="3"/>
      <c r="D160" s="3"/>
      <c r="E160" s="3"/>
      <c r="F160" s="3"/>
      <c r="G160" s="3"/>
      <c r="H160" s="3"/>
      <c r="I160" s="3"/>
      <c r="J160" s="3"/>
      <c r="K160" s="2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20"/>
      <c r="Y160" s="3"/>
    </row>
    <row r="161">
      <c r="A161" s="3"/>
      <c r="B161" s="20"/>
      <c r="C161" s="3"/>
      <c r="D161" s="3"/>
      <c r="E161" s="3"/>
      <c r="F161" s="3"/>
      <c r="G161" s="3"/>
      <c r="H161" s="3"/>
      <c r="I161" s="3"/>
      <c r="J161" s="3"/>
      <c r="K161" s="2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20"/>
      <c r="Y161" s="3"/>
    </row>
    <row r="162">
      <c r="A162" s="3"/>
      <c r="B162" s="20"/>
      <c r="C162" s="3"/>
      <c r="D162" s="3"/>
      <c r="E162" s="3"/>
      <c r="F162" s="3"/>
      <c r="G162" s="3"/>
      <c r="H162" s="3"/>
      <c r="I162" s="3"/>
      <c r="J162" s="3"/>
      <c r="K162" s="2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20"/>
      <c r="Y162" s="3"/>
    </row>
    <row r="163">
      <c r="A163" s="3"/>
      <c r="B163" s="20"/>
      <c r="C163" s="3"/>
      <c r="D163" s="3"/>
      <c r="E163" s="3"/>
      <c r="F163" s="3"/>
      <c r="G163" s="3"/>
      <c r="H163" s="3"/>
      <c r="I163" s="3"/>
      <c r="J163" s="3"/>
      <c r="K163" s="2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20"/>
      <c r="Y163" s="3"/>
    </row>
    <row r="164">
      <c r="A164" s="3"/>
      <c r="B164" s="20"/>
      <c r="C164" s="3"/>
      <c r="D164" s="3"/>
      <c r="E164" s="3"/>
      <c r="F164" s="3"/>
      <c r="G164" s="3"/>
      <c r="H164" s="3"/>
      <c r="I164" s="3"/>
      <c r="J164" s="3"/>
      <c r="K164" s="2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20"/>
      <c r="Y164" s="3"/>
    </row>
    <row r="165">
      <c r="A165" s="3"/>
      <c r="B165" s="20"/>
      <c r="C165" s="3"/>
      <c r="D165" s="3"/>
      <c r="E165" s="3"/>
      <c r="F165" s="3"/>
      <c r="G165" s="3"/>
      <c r="H165" s="3"/>
      <c r="I165" s="3"/>
      <c r="J165" s="3"/>
      <c r="K165" s="2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20"/>
      <c r="Y165" s="3"/>
    </row>
    <row r="166">
      <c r="A166" s="3"/>
      <c r="B166" s="20"/>
      <c r="C166" s="3"/>
      <c r="D166" s="3"/>
      <c r="E166" s="3"/>
      <c r="F166" s="3"/>
      <c r="G166" s="3"/>
      <c r="H166" s="3"/>
      <c r="I166" s="3"/>
      <c r="J166" s="3"/>
      <c r="K166" s="2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20"/>
      <c r="Y166" s="3"/>
    </row>
    <row r="167">
      <c r="A167" s="3"/>
      <c r="B167" s="20"/>
      <c r="C167" s="3"/>
      <c r="D167" s="3"/>
      <c r="E167" s="3"/>
      <c r="F167" s="3"/>
      <c r="G167" s="3"/>
      <c r="H167" s="3"/>
      <c r="I167" s="3"/>
      <c r="J167" s="3"/>
      <c r="K167" s="2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20"/>
      <c r="Y167" s="3"/>
    </row>
    <row r="168">
      <c r="A168" s="3"/>
      <c r="B168" s="20"/>
      <c r="C168" s="3"/>
      <c r="D168" s="3"/>
      <c r="E168" s="3"/>
      <c r="F168" s="3"/>
      <c r="G168" s="3"/>
      <c r="H168" s="3"/>
      <c r="I168" s="3"/>
      <c r="J168" s="3"/>
      <c r="K168" s="2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20"/>
      <c r="Y168" s="3"/>
    </row>
    <row r="169">
      <c r="A169" s="3"/>
      <c r="B169" s="20"/>
      <c r="C169" s="3"/>
      <c r="D169" s="3"/>
      <c r="E169" s="3"/>
      <c r="F169" s="3"/>
      <c r="G169" s="3"/>
      <c r="H169" s="3"/>
      <c r="I169" s="3"/>
      <c r="J169" s="3"/>
      <c r="K169" s="2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20"/>
      <c r="Y169" s="3"/>
    </row>
    <row r="170">
      <c r="A170" s="3"/>
      <c r="B170" s="20"/>
      <c r="C170" s="3"/>
      <c r="D170" s="3"/>
      <c r="E170" s="3"/>
      <c r="F170" s="3"/>
      <c r="G170" s="3"/>
      <c r="H170" s="3"/>
      <c r="I170" s="3"/>
      <c r="J170" s="3"/>
      <c r="K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20"/>
      <c r="Y170" s="3"/>
    </row>
    <row r="171">
      <c r="A171" s="3"/>
      <c r="B171" s="20"/>
      <c r="C171" s="3"/>
      <c r="D171" s="3"/>
      <c r="E171" s="3"/>
      <c r="F171" s="3"/>
      <c r="G171" s="3"/>
      <c r="H171" s="3"/>
      <c r="I171" s="3"/>
      <c r="J171" s="3"/>
      <c r="K171" s="2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20"/>
      <c r="Y171" s="3"/>
    </row>
    <row r="172">
      <c r="A172" s="3"/>
      <c r="B172" s="20"/>
      <c r="C172" s="3"/>
      <c r="D172" s="3"/>
      <c r="E172" s="3"/>
      <c r="F172" s="3"/>
      <c r="G172" s="3"/>
      <c r="H172" s="3"/>
      <c r="I172" s="3"/>
      <c r="J172" s="3"/>
      <c r="K172" s="2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20"/>
      <c r="Y172" s="3"/>
    </row>
    <row r="173">
      <c r="A173" s="3"/>
      <c r="B173" s="20"/>
      <c r="C173" s="3"/>
      <c r="D173" s="3"/>
      <c r="E173" s="3"/>
      <c r="F173" s="3"/>
      <c r="G173" s="3"/>
      <c r="H173" s="3"/>
      <c r="I173" s="3"/>
      <c r="J173" s="3"/>
      <c r="K173" s="2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20"/>
      <c r="Y173" s="3"/>
    </row>
    <row r="174">
      <c r="A174" s="3"/>
      <c r="B174" s="20"/>
      <c r="C174" s="3"/>
      <c r="D174" s="3"/>
      <c r="E174" s="3"/>
      <c r="F174" s="3"/>
      <c r="G174" s="3"/>
      <c r="H174" s="3"/>
      <c r="I174" s="3"/>
      <c r="J174" s="3"/>
      <c r="K174" s="2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20"/>
      <c r="Y174" s="3"/>
    </row>
    <row r="175">
      <c r="A175" s="3"/>
      <c r="B175" s="20"/>
      <c r="C175" s="3"/>
      <c r="D175" s="3"/>
      <c r="E175" s="3"/>
      <c r="F175" s="3"/>
      <c r="G175" s="3"/>
      <c r="H175" s="3"/>
      <c r="I175" s="3"/>
      <c r="J175" s="3"/>
      <c r="K175" s="2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20"/>
      <c r="Y175" s="3"/>
    </row>
    <row r="176">
      <c r="A176" s="3"/>
      <c r="B176" s="20"/>
      <c r="C176" s="3"/>
      <c r="D176" s="3"/>
      <c r="E176" s="3"/>
      <c r="F176" s="3"/>
      <c r="G176" s="3"/>
      <c r="H176" s="3"/>
      <c r="I176" s="3"/>
      <c r="J176" s="3"/>
      <c r="K176" s="2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20"/>
      <c r="Y176" s="3"/>
    </row>
    <row r="177">
      <c r="A177" s="3"/>
      <c r="B177" s="20"/>
      <c r="C177" s="3"/>
      <c r="D177" s="3"/>
      <c r="E177" s="3"/>
      <c r="F177" s="3"/>
      <c r="G177" s="3"/>
      <c r="H177" s="3"/>
      <c r="I177" s="3"/>
      <c r="J177" s="3"/>
      <c r="K177" s="2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20"/>
      <c r="Y177" s="3"/>
    </row>
    <row r="178">
      <c r="A178" s="3"/>
      <c r="B178" s="20"/>
      <c r="C178" s="3"/>
      <c r="D178" s="3"/>
      <c r="E178" s="3"/>
      <c r="F178" s="3"/>
      <c r="G178" s="3"/>
      <c r="H178" s="3"/>
      <c r="I178" s="3"/>
      <c r="J178" s="3"/>
      <c r="K178" s="2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20"/>
      <c r="Y178" s="3"/>
    </row>
    <row r="179">
      <c r="A179" s="3"/>
      <c r="B179" s="20"/>
      <c r="C179" s="3"/>
      <c r="D179" s="3"/>
      <c r="E179" s="3"/>
      <c r="F179" s="3"/>
      <c r="G179" s="3"/>
      <c r="H179" s="3"/>
      <c r="I179" s="3"/>
      <c r="J179" s="3"/>
      <c r="K179" s="2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20"/>
      <c r="Y179" s="3"/>
    </row>
    <row r="180">
      <c r="A180" s="3"/>
      <c r="B180" s="20"/>
      <c r="C180" s="3"/>
      <c r="D180" s="3"/>
      <c r="E180" s="3"/>
      <c r="F180" s="3"/>
      <c r="G180" s="3"/>
      <c r="H180" s="3"/>
      <c r="I180" s="3"/>
      <c r="J180" s="3"/>
      <c r="K180" s="20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20"/>
      <c r="Y180" s="3"/>
    </row>
    <row r="181">
      <c r="A181" s="3"/>
      <c r="B181" s="20"/>
      <c r="C181" s="3"/>
      <c r="D181" s="3"/>
      <c r="E181" s="3"/>
      <c r="F181" s="3"/>
      <c r="G181" s="3"/>
      <c r="H181" s="3"/>
      <c r="I181" s="3"/>
      <c r="J181" s="3"/>
      <c r="K181" s="20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20"/>
      <c r="Y181" s="3"/>
    </row>
    <row r="182">
      <c r="A182" s="3"/>
      <c r="B182" s="20"/>
      <c r="C182" s="3"/>
      <c r="D182" s="3"/>
      <c r="E182" s="3"/>
      <c r="F182" s="3"/>
      <c r="G182" s="3"/>
      <c r="H182" s="3"/>
      <c r="I182" s="3"/>
      <c r="J182" s="3"/>
      <c r="K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20"/>
      <c r="Y182" s="3"/>
    </row>
    <row r="183">
      <c r="A183" s="3"/>
      <c r="B183" s="20"/>
      <c r="C183" s="3"/>
      <c r="D183" s="3"/>
      <c r="E183" s="3"/>
      <c r="F183" s="3"/>
      <c r="G183" s="3"/>
      <c r="H183" s="3"/>
      <c r="I183" s="3"/>
      <c r="J183" s="3"/>
      <c r="K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20"/>
      <c r="Y183" s="3"/>
    </row>
    <row r="184">
      <c r="A184" s="3"/>
      <c r="B184" s="20"/>
      <c r="C184" s="3"/>
      <c r="D184" s="3"/>
      <c r="E184" s="3"/>
      <c r="F184" s="3"/>
      <c r="G184" s="3"/>
      <c r="H184" s="3"/>
      <c r="I184" s="3"/>
      <c r="J184" s="3"/>
      <c r="K184" s="20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20"/>
      <c r="Y184" s="3"/>
    </row>
    <row r="185">
      <c r="A185" s="3"/>
      <c r="B185" s="20"/>
      <c r="C185" s="3"/>
      <c r="D185" s="3"/>
      <c r="E185" s="3"/>
      <c r="F185" s="3"/>
      <c r="G185" s="3"/>
      <c r="H185" s="3"/>
      <c r="I185" s="3"/>
      <c r="J185" s="3"/>
      <c r="K185" s="20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20"/>
      <c r="Y185" s="3"/>
    </row>
    <row r="186">
      <c r="A186" s="3"/>
      <c r="B186" s="20"/>
      <c r="C186" s="3"/>
      <c r="D186" s="3"/>
      <c r="E186" s="3"/>
      <c r="F186" s="3"/>
      <c r="G186" s="3"/>
      <c r="H186" s="3"/>
      <c r="I186" s="3"/>
      <c r="J186" s="3"/>
      <c r="K186" s="20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20"/>
      <c r="Y186" s="3"/>
    </row>
    <row r="187">
      <c r="A187" s="3"/>
      <c r="B187" s="20"/>
      <c r="C187" s="3"/>
      <c r="D187" s="3"/>
      <c r="E187" s="3"/>
      <c r="F187" s="3"/>
      <c r="G187" s="3"/>
      <c r="H187" s="3"/>
      <c r="I187" s="3"/>
      <c r="J187" s="3"/>
      <c r="K187" s="20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20"/>
      <c r="Y187" s="3"/>
    </row>
    <row r="188">
      <c r="A188" s="3"/>
      <c r="B188" s="20"/>
      <c r="C188" s="3"/>
      <c r="D188" s="3"/>
      <c r="E188" s="3"/>
      <c r="F188" s="3"/>
      <c r="G188" s="3"/>
      <c r="H188" s="3"/>
      <c r="I188" s="3"/>
      <c r="J188" s="3"/>
      <c r="K188" s="20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20"/>
      <c r="Y188" s="3"/>
    </row>
    <row r="189">
      <c r="A189" s="3"/>
      <c r="B189" s="20"/>
      <c r="C189" s="3"/>
      <c r="D189" s="3"/>
      <c r="E189" s="3"/>
      <c r="F189" s="3"/>
      <c r="G189" s="3"/>
      <c r="H189" s="3"/>
      <c r="I189" s="3"/>
      <c r="J189" s="3"/>
      <c r="K189" s="20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20"/>
      <c r="Y189" s="3"/>
    </row>
    <row r="190">
      <c r="A190" s="3"/>
      <c r="B190" s="20"/>
      <c r="C190" s="3"/>
      <c r="D190" s="3"/>
      <c r="E190" s="3"/>
      <c r="F190" s="3"/>
      <c r="G190" s="3"/>
      <c r="H190" s="3"/>
      <c r="I190" s="3"/>
      <c r="J190" s="3"/>
      <c r="K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20"/>
      <c r="Y190" s="3"/>
    </row>
    <row r="191">
      <c r="A191" s="3"/>
      <c r="B191" s="20"/>
      <c r="C191" s="3"/>
      <c r="D191" s="3"/>
      <c r="E191" s="3"/>
      <c r="F191" s="3"/>
      <c r="G191" s="3"/>
      <c r="H191" s="3"/>
      <c r="I191" s="3"/>
      <c r="J191" s="3"/>
      <c r="K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20"/>
      <c r="Y191" s="3"/>
    </row>
    <row r="192">
      <c r="A192" s="3"/>
      <c r="B192" s="20"/>
      <c r="C192" s="3"/>
      <c r="D192" s="3"/>
      <c r="E192" s="3"/>
      <c r="F192" s="3"/>
      <c r="G192" s="3"/>
      <c r="H192" s="3"/>
      <c r="I192" s="3"/>
      <c r="J192" s="3"/>
      <c r="K192" s="20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20"/>
      <c r="Y192" s="3"/>
    </row>
    <row r="193">
      <c r="A193" s="3"/>
      <c r="B193" s="20"/>
      <c r="C193" s="3"/>
      <c r="D193" s="3"/>
      <c r="E193" s="3"/>
      <c r="F193" s="3"/>
      <c r="G193" s="3"/>
      <c r="H193" s="3"/>
      <c r="I193" s="3"/>
      <c r="J193" s="3"/>
      <c r="K193" s="20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20"/>
      <c r="Y193" s="3"/>
    </row>
    <row r="194">
      <c r="A194" s="3"/>
      <c r="B194" s="20"/>
      <c r="C194" s="3"/>
      <c r="D194" s="3"/>
      <c r="E194" s="3"/>
      <c r="F194" s="3"/>
      <c r="G194" s="3"/>
      <c r="H194" s="3"/>
      <c r="I194" s="3"/>
      <c r="J194" s="3"/>
      <c r="K194" s="20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20"/>
      <c r="Y194" s="3"/>
    </row>
    <row r="195">
      <c r="A195" s="3"/>
      <c r="B195" s="20"/>
      <c r="C195" s="3"/>
      <c r="D195" s="3"/>
      <c r="E195" s="3"/>
      <c r="F195" s="3"/>
      <c r="G195" s="3"/>
      <c r="H195" s="3"/>
      <c r="I195" s="3"/>
      <c r="J195" s="3"/>
      <c r="K195" s="20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20"/>
      <c r="Y195" s="3"/>
    </row>
    <row r="196">
      <c r="A196" s="3"/>
      <c r="B196" s="20"/>
      <c r="C196" s="3"/>
      <c r="D196" s="3"/>
      <c r="E196" s="3"/>
      <c r="F196" s="3"/>
      <c r="G196" s="3"/>
      <c r="H196" s="3"/>
      <c r="I196" s="3"/>
      <c r="J196" s="3"/>
      <c r="K196" s="20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20"/>
      <c r="Y196" s="3"/>
    </row>
    <row r="197">
      <c r="A197" s="3"/>
      <c r="B197" s="20"/>
      <c r="C197" s="3"/>
      <c r="D197" s="3"/>
      <c r="E197" s="3"/>
      <c r="F197" s="3"/>
      <c r="G197" s="3"/>
      <c r="H197" s="3"/>
      <c r="I197" s="3"/>
      <c r="J197" s="3"/>
      <c r="K197" s="20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20"/>
      <c r="Y197" s="3"/>
    </row>
    <row r="198">
      <c r="A198" s="3"/>
      <c r="B198" s="20"/>
      <c r="C198" s="3"/>
      <c r="D198" s="3"/>
      <c r="E198" s="3"/>
      <c r="F198" s="3"/>
      <c r="G198" s="3"/>
      <c r="H198" s="3"/>
      <c r="I198" s="3"/>
      <c r="J198" s="3"/>
      <c r="K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20"/>
      <c r="Y198" s="3"/>
    </row>
    <row r="199">
      <c r="A199" s="3"/>
      <c r="B199" s="20"/>
      <c r="C199" s="3"/>
      <c r="D199" s="3"/>
      <c r="E199" s="3"/>
      <c r="F199" s="3"/>
      <c r="G199" s="3"/>
      <c r="H199" s="3"/>
      <c r="I199" s="3"/>
      <c r="J199" s="3"/>
      <c r="K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20"/>
      <c r="Y199" s="3"/>
    </row>
    <row r="200">
      <c r="A200" s="3"/>
      <c r="B200" s="20"/>
      <c r="C200" s="3"/>
      <c r="D200" s="3"/>
      <c r="E200" s="3"/>
      <c r="F200" s="3"/>
      <c r="G200" s="3"/>
      <c r="H200" s="3"/>
      <c r="I200" s="3"/>
      <c r="J200" s="3"/>
      <c r="K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20"/>
      <c r="Y200" s="3"/>
    </row>
    <row r="201">
      <c r="A201" s="3"/>
      <c r="B201" s="20"/>
      <c r="C201" s="3"/>
      <c r="D201" s="3"/>
      <c r="E201" s="3"/>
      <c r="F201" s="3"/>
      <c r="G201" s="3"/>
      <c r="H201" s="3"/>
      <c r="I201" s="3"/>
      <c r="J201" s="3"/>
      <c r="K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20"/>
      <c r="Y201" s="3"/>
    </row>
    <row r="202">
      <c r="A202" s="3"/>
      <c r="B202" s="20"/>
      <c r="C202" s="3"/>
      <c r="D202" s="3"/>
      <c r="E202" s="3"/>
      <c r="F202" s="3"/>
      <c r="G202" s="3"/>
      <c r="H202" s="3"/>
      <c r="I202" s="3"/>
      <c r="J202" s="3"/>
      <c r="K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20"/>
      <c r="Y202" s="3"/>
    </row>
    <row r="203">
      <c r="A203" s="3"/>
      <c r="B203" s="20"/>
      <c r="C203" s="3"/>
      <c r="D203" s="3"/>
      <c r="E203" s="3"/>
      <c r="F203" s="3"/>
      <c r="G203" s="3"/>
      <c r="H203" s="3"/>
      <c r="I203" s="3"/>
      <c r="J203" s="3"/>
      <c r="K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20"/>
      <c r="Y203" s="3"/>
    </row>
    <row r="204">
      <c r="A204" s="3"/>
      <c r="B204" s="20"/>
      <c r="C204" s="3"/>
      <c r="D204" s="3"/>
      <c r="E204" s="3"/>
      <c r="F204" s="3"/>
      <c r="G204" s="3"/>
      <c r="H204" s="3"/>
      <c r="I204" s="3"/>
      <c r="J204" s="3"/>
      <c r="K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20"/>
      <c r="Y204" s="3"/>
    </row>
    <row r="205">
      <c r="A205" s="3"/>
      <c r="B205" s="20"/>
      <c r="C205" s="3"/>
      <c r="D205" s="3"/>
      <c r="E205" s="3"/>
      <c r="F205" s="3"/>
      <c r="G205" s="3"/>
      <c r="H205" s="3"/>
      <c r="I205" s="3"/>
      <c r="J205" s="3"/>
      <c r="K205" s="20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20"/>
      <c r="Y205" s="3"/>
    </row>
    <row r="206">
      <c r="A206" s="3"/>
      <c r="B206" s="20"/>
      <c r="C206" s="3"/>
      <c r="D206" s="3"/>
      <c r="E206" s="3"/>
      <c r="F206" s="3"/>
      <c r="G206" s="3"/>
      <c r="H206" s="3"/>
      <c r="I206" s="3"/>
      <c r="J206" s="3"/>
      <c r="K206" s="20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20"/>
      <c r="Y206" s="3"/>
    </row>
    <row r="207">
      <c r="A207" s="3"/>
      <c r="B207" s="20"/>
      <c r="C207" s="3"/>
      <c r="D207" s="3"/>
      <c r="E207" s="3"/>
      <c r="F207" s="3"/>
      <c r="G207" s="3"/>
      <c r="H207" s="3"/>
      <c r="I207" s="3"/>
      <c r="J207" s="3"/>
      <c r="K207" s="20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20"/>
      <c r="Y207" s="3"/>
    </row>
    <row r="208">
      <c r="A208" s="3"/>
      <c r="B208" s="20"/>
      <c r="C208" s="3"/>
      <c r="D208" s="3"/>
      <c r="E208" s="3"/>
      <c r="F208" s="3"/>
      <c r="G208" s="3"/>
      <c r="H208" s="3"/>
      <c r="I208" s="3"/>
      <c r="J208" s="3"/>
      <c r="K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20"/>
      <c r="Y208" s="3"/>
    </row>
    <row r="209">
      <c r="A209" s="3"/>
      <c r="B209" s="20"/>
      <c r="C209" s="3"/>
      <c r="D209" s="3"/>
      <c r="E209" s="3"/>
      <c r="F209" s="3"/>
      <c r="G209" s="3"/>
      <c r="H209" s="3"/>
      <c r="I209" s="3"/>
      <c r="J209" s="3"/>
      <c r="K209" s="20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20"/>
      <c r="Y209" s="3"/>
    </row>
    <row r="210">
      <c r="A210" s="3"/>
      <c r="B210" s="20"/>
      <c r="C210" s="3"/>
      <c r="D210" s="3"/>
      <c r="E210" s="3"/>
      <c r="F210" s="3"/>
      <c r="G210" s="3"/>
      <c r="H210" s="3"/>
      <c r="I210" s="3"/>
      <c r="J210" s="3"/>
      <c r="K210" s="20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20"/>
      <c r="Y210" s="3"/>
    </row>
    <row r="211">
      <c r="A211" s="3"/>
      <c r="B211" s="20"/>
      <c r="C211" s="3"/>
      <c r="D211" s="3"/>
      <c r="E211" s="3"/>
      <c r="F211" s="3"/>
      <c r="G211" s="3"/>
      <c r="H211" s="3"/>
      <c r="I211" s="3"/>
      <c r="J211" s="3"/>
      <c r="K211" s="20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20"/>
      <c r="Y211" s="3"/>
    </row>
    <row r="212">
      <c r="A212" s="3"/>
      <c r="B212" s="20"/>
      <c r="C212" s="3"/>
      <c r="D212" s="3"/>
      <c r="E212" s="3"/>
      <c r="F212" s="3"/>
      <c r="G212" s="3"/>
      <c r="H212" s="3"/>
      <c r="I212" s="3"/>
      <c r="J212" s="3"/>
      <c r="K212" s="20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20"/>
      <c r="Y212" s="3"/>
    </row>
    <row r="213">
      <c r="A213" s="3"/>
      <c r="B213" s="20"/>
      <c r="C213" s="3"/>
      <c r="D213" s="3"/>
      <c r="E213" s="3"/>
      <c r="F213" s="3"/>
      <c r="G213" s="3"/>
      <c r="H213" s="3"/>
      <c r="I213" s="3"/>
      <c r="J213" s="3"/>
      <c r="K213" s="2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20"/>
      <c r="Y213" s="3"/>
    </row>
    <row r="214">
      <c r="A214" s="3"/>
      <c r="B214" s="20"/>
      <c r="C214" s="3"/>
      <c r="D214" s="3"/>
      <c r="E214" s="3"/>
      <c r="F214" s="3"/>
      <c r="G214" s="3"/>
      <c r="H214" s="3"/>
      <c r="I214" s="3"/>
      <c r="J214" s="3"/>
      <c r="K214" s="2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20"/>
      <c r="Y214" s="3"/>
    </row>
    <row r="215">
      <c r="A215" s="3"/>
      <c r="B215" s="20"/>
      <c r="C215" s="3"/>
      <c r="D215" s="3"/>
      <c r="E215" s="3"/>
      <c r="F215" s="3"/>
      <c r="G215" s="3"/>
      <c r="H215" s="3"/>
      <c r="I215" s="3"/>
      <c r="J215" s="3"/>
      <c r="K215" s="2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20"/>
      <c r="Y215" s="3"/>
    </row>
    <row r="216">
      <c r="A216" s="3"/>
      <c r="B216" s="20"/>
      <c r="C216" s="3"/>
      <c r="D216" s="3"/>
      <c r="E216" s="3"/>
      <c r="F216" s="3"/>
      <c r="G216" s="3"/>
      <c r="H216" s="3"/>
      <c r="I216" s="3"/>
      <c r="J216" s="3"/>
      <c r="K216" s="20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20"/>
      <c r="Y216" s="3"/>
    </row>
    <row r="217">
      <c r="A217" s="3"/>
      <c r="B217" s="20"/>
      <c r="C217" s="3"/>
      <c r="D217" s="3"/>
      <c r="E217" s="3"/>
      <c r="F217" s="3"/>
      <c r="G217" s="3"/>
      <c r="H217" s="3"/>
      <c r="I217" s="3"/>
      <c r="J217" s="3"/>
      <c r="K217" s="20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20"/>
      <c r="Y217" s="3"/>
    </row>
    <row r="218">
      <c r="A218" s="3"/>
      <c r="B218" s="20"/>
      <c r="C218" s="3"/>
      <c r="D218" s="3"/>
      <c r="E218" s="3"/>
      <c r="F218" s="3"/>
      <c r="G218" s="3"/>
      <c r="H218" s="3"/>
      <c r="I218" s="3"/>
      <c r="J218" s="3"/>
      <c r="K218" s="2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20"/>
      <c r="Y218" s="3"/>
    </row>
    <row r="219">
      <c r="A219" s="3"/>
      <c r="B219" s="20"/>
      <c r="C219" s="3"/>
      <c r="D219" s="3"/>
      <c r="E219" s="3"/>
      <c r="F219" s="3"/>
      <c r="G219" s="3"/>
      <c r="H219" s="3"/>
      <c r="I219" s="3"/>
      <c r="J219" s="3"/>
      <c r="K219" s="2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20"/>
      <c r="Y219" s="3"/>
    </row>
    <row r="220">
      <c r="A220" s="3"/>
      <c r="B220" s="20"/>
      <c r="C220" s="3"/>
      <c r="D220" s="3"/>
      <c r="E220" s="3"/>
      <c r="F220" s="3"/>
      <c r="G220" s="3"/>
      <c r="H220" s="3"/>
      <c r="I220" s="3"/>
      <c r="J220" s="3"/>
      <c r="K220" s="2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20"/>
      <c r="Y220" s="3"/>
    </row>
    <row r="221">
      <c r="A221" s="3"/>
      <c r="B221" s="20"/>
      <c r="C221" s="3"/>
      <c r="D221" s="3"/>
      <c r="E221" s="3"/>
      <c r="F221" s="3"/>
      <c r="G221" s="3"/>
      <c r="H221" s="3"/>
      <c r="I221" s="3"/>
      <c r="J221" s="3"/>
      <c r="K221" s="2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20"/>
      <c r="Y221" s="3"/>
    </row>
    <row r="222">
      <c r="A222" s="3"/>
      <c r="B222" s="20"/>
      <c r="C222" s="3"/>
      <c r="D222" s="3"/>
      <c r="E222" s="3"/>
      <c r="F222" s="3"/>
      <c r="G222" s="3"/>
      <c r="H222" s="3"/>
      <c r="I222" s="3"/>
      <c r="J222" s="3"/>
      <c r="K222" s="2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0"/>
      <c r="Y222" s="3"/>
    </row>
    <row r="223">
      <c r="A223" s="3"/>
      <c r="B223" s="20"/>
      <c r="C223" s="3"/>
      <c r="D223" s="3"/>
      <c r="E223" s="3"/>
      <c r="F223" s="3"/>
      <c r="G223" s="3"/>
      <c r="H223" s="3"/>
      <c r="I223" s="3"/>
      <c r="J223" s="3"/>
      <c r="K223" s="2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0"/>
      <c r="Y223" s="3"/>
    </row>
    <row r="224">
      <c r="A224" s="3"/>
      <c r="B224" s="20"/>
      <c r="C224" s="3"/>
      <c r="D224" s="3"/>
      <c r="E224" s="3"/>
      <c r="F224" s="3"/>
      <c r="G224" s="3"/>
      <c r="H224" s="3"/>
      <c r="I224" s="3"/>
      <c r="J224" s="3"/>
      <c r="K224" s="2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0"/>
      <c r="Y224" s="3"/>
    </row>
    <row r="225">
      <c r="A225" s="3"/>
      <c r="B225" s="20"/>
      <c r="C225" s="3"/>
      <c r="D225" s="3"/>
      <c r="E225" s="3"/>
      <c r="F225" s="3"/>
      <c r="G225" s="3"/>
      <c r="H225" s="3"/>
      <c r="I225" s="3"/>
      <c r="J225" s="3"/>
      <c r="K225" s="2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20"/>
      <c r="Y225" s="3"/>
    </row>
    <row r="226">
      <c r="A226" s="3"/>
      <c r="B226" s="20"/>
      <c r="C226" s="3"/>
      <c r="D226" s="3"/>
      <c r="E226" s="3"/>
      <c r="F226" s="3"/>
      <c r="G226" s="3"/>
      <c r="H226" s="3"/>
      <c r="I226" s="3"/>
      <c r="J226" s="3"/>
      <c r="K226" s="2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20"/>
      <c r="Y226" s="3"/>
    </row>
    <row r="227">
      <c r="A227" s="3"/>
      <c r="B227" s="20"/>
      <c r="C227" s="3"/>
      <c r="D227" s="3"/>
      <c r="E227" s="3"/>
      <c r="F227" s="3"/>
      <c r="G227" s="3"/>
      <c r="H227" s="3"/>
      <c r="I227" s="3"/>
      <c r="J227" s="3"/>
      <c r="K227" s="2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20"/>
      <c r="Y227" s="3"/>
    </row>
    <row r="228">
      <c r="A228" s="3"/>
      <c r="B228" s="20"/>
      <c r="C228" s="3"/>
      <c r="D228" s="3"/>
      <c r="E228" s="3"/>
      <c r="F228" s="3"/>
      <c r="G228" s="3"/>
      <c r="H228" s="3"/>
      <c r="I228" s="3"/>
      <c r="J228" s="3"/>
      <c r="K228" s="2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20"/>
      <c r="Y228" s="3"/>
    </row>
    <row r="229">
      <c r="A229" s="3"/>
      <c r="B229" s="20"/>
      <c r="C229" s="3"/>
      <c r="D229" s="3"/>
      <c r="E229" s="3"/>
      <c r="F229" s="3"/>
      <c r="G229" s="3"/>
      <c r="H229" s="3"/>
      <c r="I229" s="3"/>
      <c r="J229" s="3"/>
      <c r="K229" s="2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20"/>
      <c r="Y229" s="3"/>
    </row>
    <row r="230">
      <c r="A230" s="3"/>
      <c r="B230" s="20"/>
      <c r="C230" s="3"/>
      <c r="D230" s="3"/>
      <c r="E230" s="3"/>
      <c r="F230" s="3"/>
      <c r="G230" s="3"/>
      <c r="H230" s="3"/>
      <c r="I230" s="3"/>
      <c r="J230" s="3"/>
      <c r="K230" s="20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20"/>
      <c r="Y230" s="3"/>
    </row>
    <row r="231">
      <c r="A231" s="3"/>
      <c r="B231" s="20"/>
      <c r="C231" s="3"/>
      <c r="D231" s="3"/>
      <c r="E231" s="3"/>
      <c r="F231" s="3"/>
      <c r="G231" s="3"/>
      <c r="H231" s="3"/>
      <c r="I231" s="3"/>
      <c r="J231" s="3"/>
      <c r="K231" s="2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20"/>
      <c r="Y231" s="3"/>
    </row>
    <row r="232">
      <c r="A232" s="3"/>
      <c r="B232" s="20"/>
      <c r="C232" s="3"/>
      <c r="D232" s="3"/>
      <c r="E232" s="3"/>
      <c r="F232" s="3"/>
      <c r="G232" s="3"/>
      <c r="H232" s="3"/>
      <c r="I232" s="3"/>
      <c r="J232" s="3"/>
      <c r="K232" s="2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20"/>
      <c r="Y232" s="3"/>
    </row>
    <row r="233">
      <c r="A233" s="3"/>
      <c r="B233" s="20"/>
      <c r="C233" s="3"/>
      <c r="D233" s="3"/>
      <c r="E233" s="3"/>
      <c r="F233" s="3"/>
      <c r="G233" s="3"/>
      <c r="H233" s="3"/>
      <c r="I233" s="3"/>
      <c r="J233" s="3"/>
      <c r="K233" s="2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20"/>
      <c r="Y233" s="3"/>
    </row>
    <row r="234">
      <c r="A234" s="3"/>
      <c r="B234" s="20"/>
      <c r="C234" s="3"/>
      <c r="D234" s="3"/>
      <c r="E234" s="3"/>
      <c r="F234" s="3"/>
      <c r="G234" s="3"/>
      <c r="H234" s="3"/>
      <c r="I234" s="3"/>
      <c r="J234" s="3"/>
      <c r="K234" s="20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20"/>
      <c r="Y234" s="3"/>
    </row>
    <row r="235">
      <c r="A235" s="3"/>
      <c r="B235" s="20"/>
      <c r="C235" s="3"/>
      <c r="D235" s="3"/>
      <c r="E235" s="3"/>
      <c r="F235" s="3"/>
      <c r="G235" s="3"/>
      <c r="H235" s="3"/>
      <c r="I235" s="3"/>
      <c r="J235" s="3"/>
      <c r="K235" s="20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20"/>
      <c r="Y235" s="3"/>
    </row>
    <row r="236">
      <c r="A236" s="3"/>
      <c r="B236" s="20"/>
      <c r="C236" s="3"/>
      <c r="D236" s="3"/>
      <c r="E236" s="3"/>
      <c r="F236" s="3"/>
      <c r="G236" s="3"/>
      <c r="H236" s="3"/>
      <c r="I236" s="3"/>
      <c r="J236" s="3"/>
      <c r="K236" s="20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0"/>
      <c r="Y236" s="3"/>
    </row>
    <row r="237">
      <c r="A237" s="3"/>
      <c r="B237" s="20"/>
      <c r="C237" s="3"/>
      <c r="D237" s="3"/>
      <c r="E237" s="3"/>
      <c r="F237" s="3"/>
      <c r="G237" s="3"/>
      <c r="H237" s="3"/>
      <c r="I237" s="3"/>
      <c r="J237" s="3"/>
      <c r="K237" s="2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0"/>
      <c r="Y237" s="3"/>
    </row>
    <row r="238">
      <c r="A238" s="3"/>
      <c r="B238" s="20"/>
      <c r="C238" s="3"/>
      <c r="D238" s="3"/>
      <c r="E238" s="3"/>
      <c r="F238" s="3"/>
      <c r="G238" s="3"/>
      <c r="H238" s="3"/>
      <c r="I238" s="3"/>
      <c r="J238" s="3"/>
      <c r="K238" s="2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20"/>
      <c r="Y238" s="3"/>
    </row>
    <row r="239">
      <c r="A239" s="3"/>
      <c r="B239" s="20"/>
      <c r="C239" s="3"/>
      <c r="D239" s="3"/>
      <c r="E239" s="3"/>
      <c r="F239" s="3"/>
      <c r="G239" s="3"/>
      <c r="H239" s="3"/>
      <c r="I239" s="3"/>
      <c r="J239" s="3"/>
      <c r="K239" s="2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20"/>
      <c r="Y239" s="3"/>
    </row>
    <row r="240">
      <c r="A240" s="3"/>
      <c r="B240" s="20"/>
      <c r="C240" s="3"/>
      <c r="D240" s="3"/>
      <c r="E240" s="3"/>
      <c r="F240" s="3"/>
      <c r="G240" s="3"/>
      <c r="H240" s="3"/>
      <c r="I240" s="3"/>
      <c r="J240" s="3"/>
      <c r="K240" s="20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20"/>
      <c r="Y240" s="3"/>
    </row>
    <row r="241">
      <c r="A241" s="3"/>
      <c r="B241" s="20"/>
      <c r="C241" s="3"/>
      <c r="D241" s="3"/>
      <c r="E241" s="3"/>
      <c r="F241" s="3"/>
      <c r="G241" s="3"/>
      <c r="H241" s="3"/>
      <c r="I241" s="3"/>
      <c r="J241" s="3"/>
      <c r="K241" s="20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20"/>
      <c r="Y241" s="3"/>
    </row>
    <row r="242">
      <c r="A242" s="3"/>
      <c r="B242" s="20"/>
      <c r="C242" s="3"/>
      <c r="D242" s="3"/>
      <c r="E242" s="3"/>
      <c r="F242" s="3"/>
      <c r="G242" s="3"/>
      <c r="H242" s="3"/>
      <c r="I242" s="3"/>
      <c r="J242" s="3"/>
      <c r="K242" s="20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20"/>
      <c r="Y242" s="3"/>
    </row>
    <row r="243">
      <c r="A243" s="3"/>
      <c r="B243" s="20"/>
      <c r="C243" s="3"/>
      <c r="D243" s="3"/>
      <c r="E243" s="3"/>
      <c r="F243" s="3"/>
      <c r="G243" s="3"/>
      <c r="H243" s="3"/>
      <c r="I243" s="3"/>
      <c r="J243" s="3"/>
      <c r="K243" s="20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20"/>
      <c r="Y243" s="3"/>
    </row>
    <row r="244">
      <c r="A244" s="3"/>
      <c r="B244" s="20"/>
      <c r="C244" s="3"/>
      <c r="D244" s="3"/>
      <c r="E244" s="3"/>
      <c r="F244" s="3"/>
      <c r="G244" s="3"/>
      <c r="H244" s="3"/>
      <c r="I244" s="3"/>
      <c r="J244" s="3"/>
      <c r="K244" s="20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20"/>
      <c r="Y244" s="3"/>
    </row>
    <row r="245">
      <c r="A245" s="3"/>
      <c r="B245" s="20"/>
      <c r="C245" s="3"/>
      <c r="D245" s="3"/>
      <c r="E245" s="3"/>
      <c r="F245" s="3"/>
      <c r="G245" s="3"/>
      <c r="H245" s="3"/>
      <c r="I245" s="3"/>
      <c r="J245" s="3"/>
      <c r="K245" s="20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20"/>
      <c r="Y245" s="3"/>
    </row>
    <row r="246">
      <c r="A246" s="3"/>
      <c r="B246" s="20"/>
      <c r="C246" s="3"/>
      <c r="D246" s="3"/>
      <c r="E246" s="3"/>
      <c r="F246" s="3"/>
      <c r="G246" s="3"/>
      <c r="H246" s="3"/>
      <c r="I246" s="3"/>
      <c r="J246" s="3"/>
      <c r="K246" s="20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20"/>
      <c r="Y246" s="3"/>
    </row>
    <row r="247">
      <c r="A247" s="3"/>
      <c r="B247" s="20"/>
      <c r="C247" s="3"/>
      <c r="D247" s="3"/>
      <c r="E247" s="3"/>
      <c r="F247" s="3"/>
      <c r="G247" s="3"/>
      <c r="H247" s="3"/>
      <c r="I247" s="3"/>
      <c r="J247" s="3"/>
      <c r="K247" s="20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20"/>
      <c r="Y247" s="3"/>
    </row>
    <row r="248">
      <c r="A248" s="3"/>
      <c r="B248" s="20"/>
      <c r="C248" s="3"/>
      <c r="D248" s="3"/>
      <c r="E248" s="3"/>
      <c r="F248" s="3"/>
      <c r="G248" s="3"/>
      <c r="H248" s="3"/>
      <c r="I248" s="3"/>
      <c r="J248" s="3"/>
      <c r="K248" s="20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20"/>
      <c r="Y248" s="3"/>
    </row>
    <row r="249">
      <c r="A249" s="3"/>
      <c r="B249" s="20"/>
      <c r="C249" s="3"/>
      <c r="D249" s="3"/>
      <c r="E249" s="3"/>
      <c r="F249" s="3"/>
      <c r="G249" s="3"/>
      <c r="H249" s="3"/>
      <c r="I249" s="3"/>
      <c r="J249" s="3"/>
      <c r="K249" s="20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20"/>
      <c r="Y249" s="3"/>
    </row>
    <row r="250">
      <c r="A250" s="3"/>
      <c r="B250" s="20"/>
      <c r="C250" s="3"/>
      <c r="D250" s="3"/>
      <c r="E250" s="3"/>
      <c r="F250" s="3"/>
      <c r="G250" s="3"/>
      <c r="H250" s="3"/>
      <c r="I250" s="3"/>
      <c r="J250" s="3"/>
      <c r="K250" s="20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20"/>
      <c r="Y250" s="3"/>
    </row>
    <row r="251">
      <c r="A251" s="3"/>
      <c r="B251" s="20"/>
      <c r="C251" s="3"/>
      <c r="D251" s="3"/>
      <c r="E251" s="3"/>
      <c r="F251" s="3"/>
      <c r="G251" s="3"/>
      <c r="H251" s="3"/>
      <c r="I251" s="3"/>
      <c r="J251" s="3"/>
      <c r="K251" s="2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20"/>
      <c r="Y251" s="3"/>
    </row>
    <row r="252">
      <c r="A252" s="3"/>
      <c r="B252" s="20"/>
      <c r="C252" s="3"/>
      <c r="D252" s="3"/>
      <c r="E252" s="3"/>
      <c r="F252" s="3"/>
      <c r="G252" s="3"/>
      <c r="H252" s="3"/>
      <c r="I252" s="3"/>
      <c r="J252" s="3"/>
      <c r="K252" s="20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20"/>
      <c r="Y252" s="3"/>
    </row>
    <row r="253">
      <c r="A253" s="3"/>
      <c r="B253" s="20"/>
      <c r="C253" s="3"/>
      <c r="D253" s="3"/>
      <c r="E253" s="3"/>
      <c r="F253" s="3"/>
      <c r="G253" s="3"/>
      <c r="H253" s="3"/>
      <c r="I253" s="3"/>
      <c r="J253" s="3"/>
      <c r="K253" s="20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20"/>
      <c r="Y253" s="3"/>
    </row>
    <row r="254">
      <c r="A254" s="3"/>
      <c r="B254" s="20"/>
      <c r="C254" s="3"/>
      <c r="D254" s="3"/>
      <c r="E254" s="3"/>
      <c r="F254" s="3"/>
      <c r="G254" s="3"/>
      <c r="H254" s="3"/>
      <c r="I254" s="3"/>
      <c r="J254" s="3"/>
      <c r="K254" s="2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20"/>
      <c r="Y254" s="3"/>
    </row>
    <row r="255">
      <c r="A255" s="3"/>
      <c r="B255" s="20"/>
      <c r="C255" s="3"/>
      <c r="D255" s="3"/>
      <c r="E255" s="3"/>
      <c r="F255" s="3"/>
      <c r="G255" s="3"/>
      <c r="H255" s="3"/>
      <c r="I255" s="3"/>
      <c r="J255" s="3"/>
      <c r="K255" s="2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20"/>
      <c r="Y255" s="3"/>
    </row>
    <row r="256">
      <c r="A256" s="3"/>
      <c r="B256" s="20"/>
      <c r="C256" s="3"/>
      <c r="D256" s="3"/>
      <c r="E256" s="3"/>
      <c r="F256" s="3"/>
      <c r="G256" s="3"/>
      <c r="H256" s="3"/>
      <c r="I256" s="3"/>
      <c r="J256" s="3"/>
      <c r="K256" s="2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20"/>
      <c r="Y256" s="3"/>
    </row>
    <row r="257">
      <c r="A257" s="3"/>
      <c r="B257" s="20"/>
      <c r="C257" s="3"/>
      <c r="D257" s="3"/>
      <c r="E257" s="3"/>
      <c r="F257" s="3"/>
      <c r="G257" s="3"/>
      <c r="H257" s="3"/>
      <c r="I257" s="3"/>
      <c r="J257" s="3"/>
      <c r="K257" s="2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20"/>
      <c r="Y257" s="3"/>
    </row>
    <row r="258">
      <c r="A258" s="3"/>
      <c r="B258" s="20"/>
      <c r="C258" s="3"/>
      <c r="D258" s="3"/>
      <c r="E258" s="3"/>
      <c r="F258" s="3"/>
      <c r="G258" s="3"/>
      <c r="H258" s="3"/>
      <c r="I258" s="3"/>
      <c r="J258" s="3"/>
      <c r="K258" s="20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20"/>
      <c r="Y258" s="3"/>
    </row>
    <row r="259">
      <c r="A259" s="3"/>
      <c r="B259" s="20"/>
      <c r="C259" s="3"/>
      <c r="D259" s="3"/>
      <c r="E259" s="3"/>
      <c r="F259" s="3"/>
      <c r="G259" s="3"/>
      <c r="H259" s="3"/>
      <c r="I259" s="3"/>
      <c r="J259" s="3"/>
      <c r="K259" s="20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20"/>
      <c r="Y259" s="3"/>
    </row>
    <row r="260">
      <c r="A260" s="3"/>
      <c r="B260" s="20"/>
      <c r="C260" s="3"/>
      <c r="D260" s="3"/>
      <c r="E260" s="3"/>
      <c r="F260" s="3"/>
      <c r="G260" s="3"/>
      <c r="H260" s="3"/>
      <c r="I260" s="3"/>
      <c r="J260" s="3"/>
      <c r="K260" s="20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20"/>
      <c r="Y260" s="3"/>
    </row>
    <row r="261">
      <c r="A261" s="3"/>
      <c r="B261" s="20"/>
      <c r="C261" s="3"/>
      <c r="D261" s="3"/>
      <c r="E261" s="3"/>
      <c r="F261" s="3"/>
      <c r="G261" s="3"/>
      <c r="H261" s="3"/>
      <c r="I261" s="3"/>
      <c r="J261" s="3"/>
      <c r="K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20"/>
      <c r="Y261" s="3"/>
    </row>
    <row r="262">
      <c r="A262" s="3"/>
      <c r="B262" s="20"/>
      <c r="C262" s="3"/>
      <c r="D262" s="3"/>
      <c r="E262" s="3"/>
      <c r="F262" s="3"/>
      <c r="G262" s="3"/>
      <c r="H262" s="3"/>
      <c r="I262" s="3"/>
      <c r="J262" s="3"/>
      <c r="K262" s="20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20"/>
      <c r="Y262" s="3"/>
    </row>
    <row r="263">
      <c r="A263" s="3"/>
      <c r="B263" s="20"/>
      <c r="C263" s="3"/>
      <c r="D263" s="3"/>
      <c r="E263" s="3"/>
      <c r="F263" s="3"/>
      <c r="G263" s="3"/>
      <c r="H263" s="3"/>
      <c r="I263" s="3"/>
      <c r="J263" s="3"/>
      <c r="K263" s="20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20"/>
      <c r="Y263" s="3"/>
    </row>
    <row r="264">
      <c r="A264" s="3"/>
      <c r="B264" s="20"/>
      <c r="C264" s="3"/>
      <c r="D264" s="3"/>
      <c r="E264" s="3"/>
      <c r="F264" s="3"/>
      <c r="G264" s="3"/>
      <c r="H264" s="3"/>
      <c r="I264" s="3"/>
      <c r="J264" s="3"/>
      <c r="K264" s="20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20"/>
      <c r="Y264" s="3"/>
    </row>
    <row r="265">
      <c r="A265" s="3"/>
      <c r="B265" s="20"/>
      <c r="C265" s="3"/>
      <c r="D265" s="3"/>
      <c r="E265" s="3"/>
      <c r="F265" s="3"/>
      <c r="G265" s="3"/>
      <c r="H265" s="3"/>
      <c r="I265" s="3"/>
      <c r="J265" s="3"/>
      <c r="K265" s="20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20"/>
      <c r="Y265" s="3"/>
    </row>
    <row r="266">
      <c r="A266" s="3"/>
      <c r="B266" s="20"/>
      <c r="C266" s="3"/>
      <c r="D266" s="3"/>
      <c r="E266" s="3"/>
      <c r="F266" s="3"/>
      <c r="G266" s="3"/>
      <c r="H266" s="3"/>
      <c r="I266" s="3"/>
      <c r="J266" s="3"/>
      <c r="K266" s="20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20"/>
      <c r="Y266" s="3"/>
    </row>
    <row r="267">
      <c r="A267" s="3"/>
      <c r="B267" s="20"/>
      <c r="C267" s="3"/>
      <c r="D267" s="3"/>
      <c r="E267" s="3"/>
      <c r="F267" s="3"/>
      <c r="G267" s="3"/>
      <c r="H267" s="3"/>
      <c r="I267" s="3"/>
      <c r="J267" s="3"/>
      <c r="K267" s="2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20"/>
      <c r="Y267" s="3"/>
    </row>
    <row r="268">
      <c r="A268" s="3"/>
      <c r="B268" s="20"/>
      <c r="C268" s="3"/>
      <c r="D268" s="3"/>
      <c r="E268" s="3"/>
      <c r="F268" s="3"/>
      <c r="G268" s="3"/>
      <c r="H268" s="3"/>
      <c r="I268" s="3"/>
      <c r="J268" s="3"/>
      <c r="K268" s="2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20"/>
      <c r="Y268" s="3"/>
    </row>
    <row r="269">
      <c r="A269" s="3"/>
      <c r="B269" s="20"/>
      <c r="C269" s="3"/>
      <c r="D269" s="3"/>
      <c r="E269" s="3"/>
      <c r="F269" s="3"/>
      <c r="G269" s="3"/>
      <c r="H269" s="3"/>
      <c r="I269" s="3"/>
      <c r="J269" s="3"/>
      <c r="K269" s="2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20"/>
      <c r="Y269" s="3"/>
    </row>
    <row r="270">
      <c r="A270" s="3"/>
      <c r="B270" s="20"/>
      <c r="C270" s="3"/>
      <c r="D270" s="3"/>
      <c r="E270" s="3"/>
      <c r="F270" s="3"/>
      <c r="G270" s="3"/>
      <c r="H270" s="3"/>
      <c r="I270" s="3"/>
      <c r="J270" s="3"/>
      <c r="K270" s="20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20"/>
      <c r="Y270" s="3"/>
    </row>
    <row r="271">
      <c r="A271" s="3"/>
      <c r="B271" s="20"/>
      <c r="C271" s="3"/>
      <c r="D271" s="3"/>
      <c r="E271" s="3"/>
      <c r="F271" s="3"/>
      <c r="G271" s="3"/>
      <c r="H271" s="3"/>
      <c r="I271" s="3"/>
      <c r="J271" s="3"/>
      <c r="K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20"/>
      <c r="Y271" s="3"/>
    </row>
    <row r="272">
      <c r="A272" s="3"/>
      <c r="B272" s="20"/>
      <c r="C272" s="3"/>
      <c r="D272" s="3"/>
      <c r="E272" s="3"/>
      <c r="F272" s="3"/>
      <c r="G272" s="3"/>
      <c r="H272" s="3"/>
      <c r="I272" s="3"/>
      <c r="J272" s="3"/>
      <c r="K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20"/>
      <c r="Y272" s="3"/>
    </row>
    <row r="273">
      <c r="A273" s="3"/>
      <c r="B273" s="20"/>
      <c r="C273" s="3"/>
      <c r="D273" s="3"/>
      <c r="E273" s="3"/>
      <c r="F273" s="3"/>
      <c r="G273" s="3"/>
      <c r="H273" s="3"/>
      <c r="I273" s="3"/>
      <c r="J273" s="3"/>
      <c r="K273" s="2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20"/>
      <c r="Y273" s="3"/>
    </row>
    <row r="274">
      <c r="A274" s="3"/>
      <c r="B274" s="20"/>
      <c r="C274" s="3"/>
      <c r="D274" s="3"/>
      <c r="E274" s="3"/>
      <c r="F274" s="3"/>
      <c r="G274" s="3"/>
      <c r="H274" s="3"/>
      <c r="I274" s="3"/>
      <c r="J274" s="3"/>
      <c r="K274" s="2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20"/>
      <c r="Y274" s="3"/>
    </row>
    <row r="275">
      <c r="A275" s="3"/>
      <c r="B275" s="20"/>
      <c r="C275" s="3"/>
      <c r="D275" s="3"/>
      <c r="E275" s="3"/>
      <c r="F275" s="3"/>
      <c r="G275" s="3"/>
      <c r="H275" s="3"/>
      <c r="I275" s="3"/>
      <c r="J275" s="3"/>
      <c r="K275" s="2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20"/>
      <c r="Y275" s="3"/>
    </row>
    <row r="276">
      <c r="A276" s="3"/>
      <c r="B276" s="20"/>
      <c r="C276" s="3"/>
      <c r="D276" s="3"/>
      <c r="E276" s="3"/>
      <c r="F276" s="3"/>
      <c r="G276" s="3"/>
      <c r="H276" s="3"/>
      <c r="I276" s="3"/>
      <c r="J276" s="3"/>
      <c r="K276" s="20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20"/>
      <c r="Y276" s="3"/>
    </row>
    <row r="277">
      <c r="A277" s="3"/>
      <c r="B277" s="20"/>
      <c r="C277" s="3"/>
      <c r="D277" s="3"/>
      <c r="E277" s="3"/>
      <c r="F277" s="3"/>
      <c r="G277" s="3"/>
      <c r="H277" s="3"/>
      <c r="I277" s="3"/>
      <c r="J277" s="3"/>
      <c r="K277" s="20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20"/>
      <c r="Y277" s="3"/>
    </row>
    <row r="278">
      <c r="A278" s="3"/>
      <c r="B278" s="20"/>
      <c r="C278" s="3"/>
      <c r="D278" s="3"/>
      <c r="E278" s="3"/>
      <c r="F278" s="3"/>
      <c r="G278" s="3"/>
      <c r="H278" s="3"/>
      <c r="I278" s="3"/>
      <c r="J278" s="3"/>
      <c r="K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20"/>
      <c r="Y278" s="3"/>
    </row>
    <row r="279">
      <c r="A279" s="3"/>
      <c r="B279" s="20"/>
      <c r="C279" s="3"/>
      <c r="D279" s="3"/>
      <c r="E279" s="3"/>
      <c r="F279" s="3"/>
      <c r="G279" s="3"/>
      <c r="H279" s="3"/>
      <c r="I279" s="3"/>
      <c r="J279" s="3"/>
      <c r="K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20"/>
      <c r="Y279" s="3"/>
    </row>
    <row r="280">
      <c r="A280" s="3"/>
      <c r="B280" s="20"/>
      <c r="C280" s="3"/>
      <c r="D280" s="3"/>
      <c r="E280" s="3"/>
      <c r="F280" s="3"/>
      <c r="G280" s="3"/>
      <c r="H280" s="3"/>
      <c r="I280" s="3"/>
      <c r="J280" s="3"/>
      <c r="K280" s="20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20"/>
      <c r="Y280" s="3"/>
    </row>
    <row r="281">
      <c r="A281" s="3"/>
      <c r="B281" s="20"/>
      <c r="C281" s="3"/>
      <c r="D281" s="3"/>
      <c r="E281" s="3"/>
      <c r="F281" s="3"/>
      <c r="G281" s="3"/>
      <c r="H281" s="3"/>
      <c r="I281" s="3"/>
      <c r="J281" s="3"/>
      <c r="K281" s="20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20"/>
      <c r="Y281" s="3"/>
    </row>
    <row r="282">
      <c r="A282" s="3"/>
      <c r="B282" s="20"/>
      <c r="C282" s="3"/>
      <c r="D282" s="3"/>
      <c r="E282" s="3"/>
      <c r="F282" s="3"/>
      <c r="G282" s="3"/>
      <c r="H282" s="3"/>
      <c r="I282" s="3"/>
      <c r="J282" s="3"/>
      <c r="K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20"/>
      <c r="Y282" s="3"/>
    </row>
    <row r="283">
      <c r="A283" s="3"/>
      <c r="B283" s="20"/>
      <c r="C283" s="3"/>
      <c r="D283" s="3"/>
      <c r="E283" s="3"/>
      <c r="F283" s="3"/>
      <c r="G283" s="3"/>
      <c r="H283" s="3"/>
      <c r="I283" s="3"/>
      <c r="J283" s="3"/>
      <c r="K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20"/>
      <c r="Y283" s="3"/>
    </row>
    <row r="284">
      <c r="A284" s="3"/>
      <c r="B284" s="20"/>
      <c r="C284" s="3"/>
      <c r="D284" s="3"/>
      <c r="E284" s="3"/>
      <c r="F284" s="3"/>
      <c r="G284" s="3"/>
      <c r="H284" s="3"/>
      <c r="I284" s="3"/>
      <c r="J284" s="3"/>
      <c r="K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20"/>
      <c r="Y284" s="3"/>
    </row>
    <row r="285">
      <c r="A285" s="3"/>
      <c r="B285" s="20"/>
      <c r="C285" s="3"/>
      <c r="D285" s="3"/>
      <c r="E285" s="3"/>
      <c r="F285" s="3"/>
      <c r="G285" s="3"/>
      <c r="H285" s="3"/>
      <c r="I285" s="3"/>
      <c r="J285" s="3"/>
      <c r="K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20"/>
      <c r="Y285" s="3"/>
    </row>
    <row r="286">
      <c r="A286" s="3"/>
      <c r="B286" s="20"/>
      <c r="C286" s="3"/>
      <c r="D286" s="3"/>
      <c r="E286" s="3"/>
      <c r="F286" s="3"/>
      <c r="G286" s="3"/>
      <c r="H286" s="3"/>
      <c r="I286" s="3"/>
      <c r="J286" s="3"/>
      <c r="K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20"/>
      <c r="Y286" s="3"/>
    </row>
    <row r="287">
      <c r="A287" s="3"/>
      <c r="B287" s="20"/>
      <c r="C287" s="3"/>
      <c r="D287" s="3"/>
      <c r="E287" s="3"/>
      <c r="F287" s="3"/>
      <c r="G287" s="3"/>
      <c r="H287" s="3"/>
      <c r="I287" s="3"/>
      <c r="J287" s="3"/>
      <c r="K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20"/>
      <c r="Y287" s="3"/>
    </row>
    <row r="288">
      <c r="A288" s="3"/>
      <c r="B288" s="20"/>
      <c r="C288" s="3"/>
      <c r="D288" s="3"/>
      <c r="E288" s="3"/>
      <c r="F288" s="3"/>
      <c r="G288" s="3"/>
      <c r="H288" s="3"/>
      <c r="I288" s="3"/>
      <c r="J288" s="3"/>
      <c r="K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20"/>
      <c r="Y288" s="3"/>
    </row>
    <row r="289">
      <c r="A289" s="3"/>
      <c r="B289" s="20"/>
      <c r="C289" s="3"/>
      <c r="D289" s="3"/>
      <c r="E289" s="3"/>
      <c r="F289" s="3"/>
      <c r="G289" s="3"/>
      <c r="H289" s="3"/>
      <c r="I289" s="3"/>
      <c r="J289" s="3"/>
      <c r="K289" s="20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20"/>
      <c r="Y289" s="3"/>
    </row>
    <row r="290">
      <c r="A290" s="3"/>
      <c r="B290" s="20"/>
      <c r="C290" s="3"/>
      <c r="D290" s="3"/>
      <c r="E290" s="3"/>
      <c r="F290" s="3"/>
      <c r="G290" s="3"/>
      <c r="H290" s="3"/>
      <c r="I290" s="3"/>
      <c r="J290" s="3"/>
      <c r="K290" s="20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20"/>
      <c r="Y290" s="3"/>
    </row>
    <row r="291">
      <c r="A291" s="3"/>
      <c r="B291" s="20"/>
      <c r="C291" s="3"/>
      <c r="D291" s="3"/>
      <c r="E291" s="3"/>
      <c r="F291" s="3"/>
      <c r="G291" s="3"/>
      <c r="H291" s="3"/>
      <c r="I291" s="3"/>
      <c r="J291" s="3"/>
      <c r="K291" s="20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20"/>
      <c r="Y291" s="3"/>
    </row>
    <row r="292">
      <c r="A292" s="3"/>
      <c r="B292" s="20"/>
      <c r="C292" s="3"/>
      <c r="D292" s="3"/>
      <c r="E292" s="3"/>
      <c r="F292" s="3"/>
      <c r="G292" s="3"/>
      <c r="H292" s="3"/>
      <c r="I292" s="3"/>
      <c r="J292" s="3"/>
      <c r="K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20"/>
      <c r="Y292" s="3"/>
    </row>
    <row r="293">
      <c r="A293" s="3"/>
      <c r="B293" s="20"/>
      <c r="C293" s="3"/>
      <c r="D293" s="3"/>
      <c r="E293" s="3"/>
      <c r="F293" s="3"/>
      <c r="G293" s="3"/>
      <c r="H293" s="3"/>
      <c r="I293" s="3"/>
      <c r="J293" s="3"/>
      <c r="K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20"/>
      <c r="Y293" s="3"/>
    </row>
    <row r="294">
      <c r="A294" s="3"/>
      <c r="B294" s="20"/>
      <c r="C294" s="3"/>
      <c r="D294" s="3"/>
      <c r="E294" s="3"/>
      <c r="F294" s="3"/>
      <c r="G294" s="3"/>
      <c r="H294" s="3"/>
      <c r="I294" s="3"/>
      <c r="J294" s="3"/>
      <c r="K294" s="20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20"/>
      <c r="Y294" s="3"/>
    </row>
    <row r="295">
      <c r="A295" s="3"/>
      <c r="B295" s="20"/>
      <c r="C295" s="3"/>
      <c r="D295" s="3"/>
      <c r="E295" s="3"/>
      <c r="F295" s="3"/>
      <c r="G295" s="3"/>
      <c r="H295" s="3"/>
      <c r="I295" s="3"/>
      <c r="J295" s="3"/>
      <c r="K295" s="20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20"/>
      <c r="Y295" s="3"/>
    </row>
    <row r="296">
      <c r="A296" s="3"/>
      <c r="B296" s="20"/>
      <c r="C296" s="3"/>
      <c r="D296" s="3"/>
      <c r="E296" s="3"/>
      <c r="F296" s="3"/>
      <c r="G296" s="3"/>
      <c r="H296" s="3"/>
      <c r="I296" s="3"/>
      <c r="J296" s="3"/>
      <c r="K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20"/>
      <c r="Y296" s="3"/>
    </row>
    <row r="297">
      <c r="A297" s="3"/>
      <c r="B297" s="20"/>
      <c r="C297" s="3"/>
      <c r="D297" s="3"/>
      <c r="E297" s="3"/>
      <c r="F297" s="3"/>
      <c r="G297" s="3"/>
      <c r="H297" s="3"/>
      <c r="I297" s="3"/>
      <c r="J297" s="3"/>
      <c r="K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20"/>
      <c r="Y297" s="3"/>
    </row>
    <row r="298">
      <c r="A298" s="3"/>
      <c r="B298" s="20"/>
      <c r="C298" s="3"/>
      <c r="D298" s="3"/>
      <c r="E298" s="3"/>
      <c r="F298" s="3"/>
      <c r="G298" s="3"/>
      <c r="H298" s="3"/>
      <c r="I298" s="3"/>
      <c r="J298" s="3"/>
      <c r="K298" s="20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20"/>
      <c r="Y298" s="3"/>
    </row>
    <row r="299">
      <c r="A299" s="3"/>
      <c r="B299" s="20"/>
      <c r="C299" s="3"/>
      <c r="D299" s="3"/>
      <c r="E299" s="3"/>
      <c r="F299" s="3"/>
      <c r="G299" s="3"/>
      <c r="H299" s="3"/>
      <c r="I299" s="3"/>
      <c r="J299" s="3"/>
      <c r="K299" s="20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20"/>
      <c r="Y299" s="3"/>
    </row>
    <row r="300">
      <c r="A300" s="3"/>
      <c r="B300" s="20"/>
      <c r="C300" s="3"/>
      <c r="D300" s="3"/>
      <c r="E300" s="3"/>
      <c r="F300" s="3"/>
      <c r="G300" s="3"/>
      <c r="H300" s="3"/>
      <c r="I300" s="3"/>
      <c r="J300" s="3"/>
      <c r="K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20"/>
      <c r="Y300" s="3"/>
    </row>
    <row r="301">
      <c r="A301" s="3"/>
      <c r="B301" s="20"/>
      <c r="C301" s="3"/>
      <c r="D301" s="3"/>
      <c r="E301" s="3"/>
      <c r="F301" s="3"/>
      <c r="G301" s="3"/>
      <c r="H301" s="3"/>
      <c r="I301" s="3"/>
      <c r="J301" s="3"/>
      <c r="K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20"/>
      <c r="Y301" s="3"/>
    </row>
    <row r="302">
      <c r="A302" s="3"/>
      <c r="B302" s="20"/>
      <c r="C302" s="3"/>
      <c r="D302" s="3"/>
      <c r="E302" s="3"/>
      <c r="F302" s="3"/>
      <c r="G302" s="3"/>
      <c r="H302" s="3"/>
      <c r="I302" s="3"/>
      <c r="J302" s="3"/>
      <c r="K302" s="20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20"/>
      <c r="Y302" s="3"/>
    </row>
    <row r="303">
      <c r="A303" s="3"/>
      <c r="B303" s="20"/>
      <c r="C303" s="3"/>
      <c r="D303" s="3"/>
      <c r="E303" s="3"/>
      <c r="F303" s="3"/>
      <c r="G303" s="3"/>
      <c r="H303" s="3"/>
      <c r="I303" s="3"/>
      <c r="J303" s="3"/>
      <c r="K303" s="20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20"/>
      <c r="Y303" s="3"/>
    </row>
    <row r="304">
      <c r="A304" s="3"/>
      <c r="B304" s="20"/>
      <c r="C304" s="3"/>
      <c r="D304" s="3"/>
      <c r="E304" s="3"/>
      <c r="F304" s="3"/>
      <c r="G304" s="3"/>
      <c r="H304" s="3"/>
      <c r="I304" s="3"/>
      <c r="J304" s="3"/>
      <c r="K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20"/>
      <c r="Y304" s="3"/>
    </row>
    <row r="305">
      <c r="A305" s="3"/>
      <c r="B305" s="20"/>
      <c r="C305" s="3"/>
      <c r="D305" s="3"/>
      <c r="E305" s="3"/>
      <c r="F305" s="3"/>
      <c r="G305" s="3"/>
      <c r="H305" s="3"/>
      <c r="I305" s="3"/>
      <c r="J305" s="3"/>
      <c r="K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20"/>
      <c r="Y305" s="3"/>
    </row>
    <row r="306">
      <c r="A306" s="3"/>
      <c r="B306" s="20"/>
      <c r="C306" s="3"/>
      <c r="D306" s="3"/>
      <c r="E306" s="3"/>
      <c r="F306" s="3"/>
      <c r="G306" s="3"/>
      <c r="H306" s="3"/>
      <c r="I306" s="3"/>
      <c r="J306" s="3"/>
      <c r="K306" s="20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20"/>
      <c r="Y306" s="3"/>
    </row>
    <row r="307">
      <c r="A307" s="3"/>
      <c r="B307" s="20"/>
      <c r="C307" s="3"/>
      <c r="D307" s="3"/>
      <c r="E307" s="3"/>
      <c r="F307" s="3"/>
      <c r="G307" s="3"/>
      <c r="H307" s="3"/>
      <c r="I307" s="3"/>
      <c r="J307" s="3"/>
      <c r="K307" s="20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20"/>
      <c r="Y307" s="3"/>
    </row>
    <row r="308">
      <c r="A308" s="3"/>
      <c r="B308" s="20"/>
      <c r="C308" s="3"/>
      <c r="D308" s="3"/>
      <c r="E308" s="3"/>
      <c r="F308" s="3"/>
      <c r="G308" s="3"/>
      <c r="H308" s="3"/>
      <c r="I308" s="3"/>
      <c r="J308" s="3"/>
      <c r="K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20"/>
      <c r="Y308" s="3"/>
    </row>
    <row r="309">
      <c r="A309" s="3"/>
      <c r="B309" s="20"/>
      <c r="C309" s="3"/>
      <c r="D309" s="3"/>
      <c r="E309" s="3"/>
      <c r="F309" s="3"/>
      <c r="G309" s="3"/>
      <c r="H309" s="3"/>
      <c r="I309" s="3"/>
      <c r="J309" s="3"/>
      <c r="K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20"/>
      <c r="Y309" s="3"/>
    </row>
    <row r="310">
      <c r="A310" s="3"/>
      <c r="B310" s="20"/>
      <c r="C310" s="3"/>
      <c r="D310" s="3"/>
      <c r="E310" s="3"/>
      <c r="F310" s="3"/>
      <c r="G310" s="3"/>
      <c r="H310" s="3"/>
      <c r="I310" s="3"/>
      <c r="J310" s="3"/>
      <c r="K310" s="20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20"/>
      <c r="Y310" s="3"/>
    </row>
    <row r="311">
      <c r="A311" s="3"/>
      <c r="B311" s="20"/>
      <c r="C311" s="3"/>
      <c r="D311" s="3"/>
      <c r="E311" s="3"/>
      <c r="F311" s="3"/>
      <c r="G311" s="3"/>
      <c r="H311" s="3"/>
      <c r="I311" s="3"/>
      <c r="J311" s="3"/>
      <c r="K311" s="20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20"/>
      <c r="Y311" s="3"/>
    </row>
    <row r="312">
      <c r="A312" s="3"/>
      <c r="B312" s="20"/>
      <c r="C312" s="3"/>
      <c r="D312" s="3"/>
      <c r="E312" s="3"/>
      <c r="F312" s="3"/>
      <c r="G312" s="3"/>
      <c r="H312" s="3"/>
      <c r="I312" s="3"/>
      <c r="J312" s="3"/>
      <c r="K312" s="20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20"/>
      <c r="Y312" s="3"/>
    </row>
    <row r="313">
      <c r="A313" s="3"/>
      <c r="B313" s="20"/>
      <c r="C313" s="3"/>
      <c r="D313" s="3"/>
      <c r="E313" s="3"/>
      <c r="F313" s="3"/>
      <c r="G313" s="3"/>
      <c r="H313" s="3"/>
      <c r="I313" s="3"/>
      <c r="J313" s="3"/>
      <c r="K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20"/>
      <c r="Y313" s="3"/>
    </row>
    <row r="314">
      <c r="A314" s="3"/>
      <c r="B314" s="20"/>
      <c r="C314" s="3"/>
      <c r="D314" s="3"/>
      <c r="E314" s="3"/>
      <c r="F314" s="3"/>
      <c r="G314" s="3"/>
      <c r="H314" s="3"/>
      <c r="I314" s="3"/>
      <c r="J314" s="3"/>
      <c r="K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20"/>
      <c r="Y314" s="3"/>
    </row>
    <row r="315">
      <c r="A315" s="3"/>
      <c r="B315" s="20"/>
      <c r="C315" s="3"/>
      <c r="D315" s="3"/>
      <c r="E315" s="3"/>
      <c r="F315" s="3"/>
      <c r="G315" s="3"/>
      <c r="H315" s="3"/>
      <c r="I315" s="3"/>
      <c r="J315" s="3"/>
      <c r="K315" s="20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20"/>
      <c r="Y315" s="3"/>
    </row>
    <row r="316">
      <c r="A316" s="3"/>
      <c r="B316" s="20"/>
      <c r="C316" s="3"/>
      <c r="D316" s="3"/>
      <c r="E316" s="3"/>
      <c r="F316" s="3"/>
      <c r="G316" s="3"/>
      <c r="H316" s="3"/>
      <c r="I316" s="3"/>
      <c r="J316" s="3"/>
      <c r="K316" s="20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20"/>
      <c r="Y316" s="3"/>
    </row>
    <row r="317">
      <c r="A317" s="3"/>
      <c r="B317" s="20"/>
      <c r="C317" s="3"/>
      <c r="D317" s="3"/>
      <c r="E317" s="3"/>
      <c r="F317" s="3"/>
      <c r="G317" s="3"/>
      <c r="H317" s="3"/>
      <c r="I317" s="3"/>
      <c r="J317" s="3"/>
      <c r="K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20"/>
      <c r="Y317" s="3"/>
    </row>
    <row r="318">
      <c r="A318" s="3"/>
      <c r="B318" s="20"/>
      <c r="C318" s="3"/>
      <c r="D318" s="3"/>
      <c r="E318" s="3"/>
      <c r="F318" s="3"/>
      <c r="G318" s="3"/>
      <c r="H318" s="3"/>
      <c r="I318" s="3"/>
      <c r="J318" s="3"/>
      <c r="K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20"/>
      <c r="Y318" s="3"/>
    </row>
    <row r="319">
      <c r="A319" s="3"/>
      <c r="B319" s="20"/>
      <c r="C319" s="3"/>
      <c r="D319" s="3"/>
      <c r="E319" s="3"/>
      <c r="F319" s="3"/>
      <c r="G319" s="3"/>
      <c r="H319" s="3"/>
      <c r="I319" s="3"/>
      <c r="J319" s="3"/>
      <c r="K319" s="20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20"/>
      <c r="Y319" s="3"/>
    </row>
    <row r="320">
      <c r="A320" s="3"/>
      <c r="B320" s="20"/>
      <c r="C320" s="3"/>
      <c r="D320" s="3"/>
      <c r="E320" s="3"/>
      <c r="F320" s="3"/>
      <c r="G320" s="3"/>
      <c r="H320" s="3"/>
      <c r="I320" s="3"/>
      <c r="J320" s="3"/>
      <c r="K320" s="20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20"/>
      <c r="Y320" s="3"/>
    </row>
    <row r="321">
      <c r="A321" s="3"/>
      <c r="B321" s="20"/>
      <c r="C321" s="3"/>
      <c r="D321" s="3"/>
      <c r="E321" s="3"/>
      <c r="F321" s="3"/>
      <c r="G321" s="3"/>
      <c r="H321" s="3"/>
      <c r="I321" s="3"/>
      <c r="J321" s="3"/>
      <c r="K321" s="20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20"/>
      <c r="Y321" s="3"/>
    </row>
    <row r="322">
      <c r="A322" s="3"/>
      <c r="B322" s="20"/>
      <c r="C322" s="3"/>
      <c r="D322" s="3"/>
      <c r="E322" s="3"/>
      <c r="F322" s="3"/>
      <c r="G322" s="3"/>
      <c r="H322" s="3"/>
      <c r="I322" s="3"/>
      <c r="J322" s="3"/>
      <c r="K322" s="20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20"/>
      <c r="Y322" s="3"/>
    </row>
    <row r="323">
      <c r="A323" s="3"/>
      <c r="B323" s="20"/>
      <c r="C323" s="3"/>
      <c r="D323" s="3"/>
      <c r="E323" s="3"/>
      <c r="F323" s="3"/>
      <c r="G323" s="3"/>
      <c r="H323" s="3"/>
      <c r="I323" s="3"/>
      <c r="J323" s="3"/>
      <c r="K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20"/>
      <c r="Y323" s="3"/>
    </row>
    <row r="324">
      <c r="A324" s="3"/>
      <c r="B324" s="20"/>
      <c r="C324" s="3"/>
      <c r="D324" s="3"/>
      <c r="E324" s="3"/>
      <c r="F324" s="3"/>
      <c r="G324" s="3"/>
      <c r="H324" s="3"/>
      <c r="I324" s="3"/>
      <c r="J324" s="3"/>
      <c r="K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20"/>
      <c r="Y324" s="3"/>
    </row>
    <row r="325">
      <c r="A325" s="3"/>
      <c r="B325" s="20"/>
      <c r="C325" s="3"/>
      <c r="D325" s="3"/>
      <c r="E325" s="3"/>
      <c r="F325" s="3"/>
      <c r="G325" s="3"/>
      <c r="H325" s="3"/>
      <c r="I325" s="3"/>
      <c r="J325" s="3"/>
      <c r="K325" s="20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20"/>
      <c r="Y325" s="3"/>
    </row>
    <row r="326">
      <c r="A326" s="3"/>
      <c r="B326" s="20"/>
      <c r="C326" s="3"/>
      <c r="D326" s="3"/>
      <c r="E326" s="3"/>
      <c r="F326" s="3"/>
      <c r="G326" s="3"/>
      <c r="H326" s="3"/>
      <c r="I326" s="3"/>
      <c r="J326" s="3"/>
      <c r="K326" s="2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20"/>
      <c r="Y326" s="3"/>
    </row>
    <row r="327">
      <c r="A327" s="3"/>
      <c r="B327" s="20"/>
      <c r="C327" s="3"/>
      <c r="D327" s="3"/>
      <c r="E327" s="3"/>
      <c r="F327" s="3"/>
      <c r="G327" s="3"/>
      <c r="H327" s="3"/>
      <c r="I327" s="3"/>
      <c r="J327" s="3"/>
      <c r="K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20"/>
      <c r="Y327" s="3"/>
    </row>
    <row r="328">
      <c r="A328" s="3"/>
      <c r="B328" s="20"/>
      <c r="C328" s="3"/>
      <c r="D328" s="3"/>
      <c r="E328" s="3"/>
      <c r="F328" s="3"/>
      <c r="G328" s="3"/>
      <c r="H328" s="3"/>
      <c r="I328" s="3"/>
      <c r="J328" s="3"/>
      <c r="K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20"/>
      <c r="Y328" s="3"/>
    </row>
    <row r="329">
      <c r="A329" s="3"/>
      <c r="B329" s="20"/>
      <c r="C329" s="3"/>
      <c r="D329" s="3"/>
      <c r="E329" s="3"/>
      <c r="F329" s="3"/>
      <c r="G329" s="3"/>
      <c r="H329" s="3"/>
      <c r="I329" s="3"/>
      <c r="J329" s="3"/>
      <c r="K329" s="20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20"/>
      <c r="Y329" s="3"/>
    </row>
    <row r="330">
      <c r="A330" s="3"/>
      <c r="B330" s="20"/>
      <c r="C330" s="3"/>
      <c r="D330" s="3"/>
      <c r="E330" s="3"/>
      <c r="F330" s="3"/>
      <c r="G330" s="3"/>
      <c r="H330" s="3"/>
      <c r="I330" s="3"/>
      <c r="J330" s="3"/>
      <c r="K330" s="20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20"/>
      <c r="Y330" s="3"/>
    </row>
    <row r="331">
      <c r="A331" s="3"/>
      <c r="B331" s="20"/>
      <c r="C331" s="3"/>
      <c r="D331" s="3"/>
      <c r="E331" s="3"/>
      <c r="F331" s="3"/>
      <c r="G331" s="3"/>
      <c r="H331" s="3"/>
      <c r="I331" s="3"/>
      <c r="J331" s="3"/>
      <c r="K331" s="20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20"/>
      <c r="Y331" s="3"/>
    </row>
    <row r="332">
      <c r="A332" s="3"/>
      <c r="B332" s="20"/>
      <c r="C332" s="3"/>
      <c r="D332" s="3"/>
      <c r="E332" s="3"/>
      <c r="F332" s="3"/>
      <c r="G332" s="3"/>
      <c r="H332" s="3"/>
      <c r="I332" s="3"/>
      <c r="J332" s="3"/>
      <c r="K332" s="20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20"/>
      <c r="Y332" s="3"/>
    </row>
    <row r="333">
      <c r="A333" s="3"/>
      <c r="B333" s="20"/>
      <c r="C333" s="3"/>
      <c r="D333" s="3"/>
      <c r="E333" s="3"/>
      <c r="F333" s="3"/>
      <c r="G333" s="3"/>
      <c r="H333" s="3"/>
      <c r="I333" s="3"/>
      <c r="J333" s="3"/>
      <c r="K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20"/>
      <c r="Y333" s="3"/>
    </row>
    <row r="334">
      <c r="A334" s="3"/>
      <c r="B334" s="20"/>
      <c r="C334" s="3"/>
      <c r="D334" s="3"/>
      <c r="E334" s="3"/>
      <c r="F334" s="3"/>
      <c r="G334" s="3"/>
      <c r="H334" s="3"/>
      <c r="I334" s="3"/>
      <c r="J334" s="3"/>
      <c r="K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20"/>
      <c r="Y334" s="3"/>
    </row>
    <row r="335">
      <c r="A335" s="3"/>
      <c r="B335" s="20"/>
      <c r="C335" s="3"/>
      <c r="D335" s="3"/>
      <c r="E335" s="3"/>
      <c r="F335" s="3"/>
      <c r="G335" s="3"/>
      <c r="H335" s="3"/>
      <c r="I335" s="3"/>
      <c r="J335" s="3"/>
      <c r="K335" s="20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20"/>
      <c r="Y335" s="3"/>
    </row>
    <row r="336">
      <c r="A336" s="3"/>
      <c r="B336" s="20"/>
      <c r="C336" s="3"/>
      <c r="D336" s="3"/>
      <c r="E336" s="3"/>
      <c r="F336" s="3"/>
      <c r="G336" s="3"/>
      <c r="H336" s="3"/>
      <c r="I336" s="3"/>
      <c r="J336" s="3"/>
      <c r="K336" s="20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20"/>
      <c r="Y336" s="3"/>
    </row>
    <row r="337">
      <c r="A337" s="3"/>
      <c r="B337" s="20"/>
      <c r="C337" s="3"/>
      <c r="D337" s="3"/>
      <c r="E337" s="3"/>
      <c r="F337" s="3"/>
      <c r="G337" s="3"/>
      <c r="H337" s="3"/>
      <c r="I337" s="3"/>
      <c r="J337" s="3"/>
      <c r="K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20"/>
      <c r="Y337" s="3"/>
    </row>
    <row r="338">
      <c r="A338" s="3"/>
      <c r="B338" s="20"/>
      <c r="C338" s="3"/>
      <c r="D338" s="3"/>
      <c r="E338" s="3"/>
      <c r="F338" s="3"/>
      <c r="G338" s="3"/>
      <c r="H338" s="3"/>
      <c r="I338" s="3"/>
      <c r="J338" s="3"/>
      <c r="K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20"/>
      <c r="Y338" s="3"/>
    </row>
    <row r="339">
      <c r="A339" s="3"/>
      <c r="B339" s="20"/>
      <c r="C339" s="3"/>
      <c r="D339" s="3"/>
      <c r="E339" s="3"/>
      <c r="F339" s="3"/>
      <c r="G339" s="3"/>
      <c r="H339" s="3"/>
      <c r="I339" s="3"/>
      <c r="J339" s="3"/>
      <c r="K339" s="20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20"/>
      <c r="Y339" s="3"/>
    </row>
    <row r="340">
      <c r="A340" s="3"/>
      <c r="B340" s="20"/>
      <c r="C340" s="3"/>
      <c r="D340" s="3"/>
      <c r="E340" s="3"/>
      <c r="F340" s="3"/>
      <c r="G340" s="3"/>
      <c r="H340" s="3"/>
      <c r="I340" s="3"/>
      <c r="J340" s="3"/>
      <c r="K340" s="20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20"/>
      <c r="Y340" s="3"/>
    </row>
    <row r="341">
      <c r="A341" s="3"/>
      <c r="B341" s="20"/>
      <c r="C341" s="3"/>
      <c r="D341" s="3"/>
      <c r="E341" s="3"/>
      <c r="F341" s="3"/>
      <c r="G341" s="3"/>
      <c r="H341" s="3"/>
      <c r="I341" s="3"/>
      <c r="J341" s="3"/>
      <c r="K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20"/>
      <c r="Y341" s="3"/>
    </row>
    <row r="342">
      <c r="A342" s="3"/>
      <c r="B342" s="20"/>
      <c r="C342" s="3"/>
      <c r="D342" s="3"/>
      <c r="E342" s="3"/>
      <c r="F342" s="3"/>
      <c r="G342" s="3"/>
      <c r="H342" s="3"/>
      <c r="I342" s="3"/>
      <c r="J342" s="3"/>
      <c r="K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20"/>
      <c r="Y342" s="3"/>
    </row>
    <row r="343">
      <c r="A343" s="3"/>
      <c r="B343" s="20"/>
      <c r="C343" s="3"/>
      <c r="D343" s="3"/>
      <c r="E343" s="3"/>
      <c r="F343" s="3"/>
      <c r="G343" s="3"/>
      <c r="H343" s="3"/>
      <c r="I343" s="3"/>
      <c r="J343" s="3"/>
      <c r="K343" s="20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20"/>
      <c r="Y343" s="3"/>
    </row>
    <row r="344">
      <c r="A344" s="3"/>
      <c r="B344" s="20"/>
      <c r="C344" s="3"/>
      <c r="D344" s="3"/>
      <c r="E344" s="3"/>
      <c r="F344" s="3"/>
      <c r="G344" s="3"/>
      <c r="H344" s="3"/>
      <c r="I344" s="3"/>
      <c r="J344" s="3"/>
      <c r="K344" s="20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20"/>
      <c r="Y344" s="3"/>
    </row>
    <row r="345">
      <c r="A345" s="3"/>
      <c r="B345" s="20"/>
      <c r="C345" s="3"/>
      <c r="D345" s="3"/>
      <c r="E345" s="3"/>
      <c r="F345" s="3"/>
      <c r="G345" s="3"/>
      <c r="H345" s="3"/>
      <c r="I345" s="3"/>
      <c r="J345" s="3"/>
      <c r="K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20"/>
      <c r="Y345" s="3"/>
    </row>
    <row r="346">
      <c r="A346" s="3"/>
      <c r="B346" s="20"/>
      <c r="C346" s="3"/>
      <c r="D346" s="3"/>
      <c r="E346" s="3"/>
      <c r="F346" s="3"/>
      <c r="G346" s="3"/>
      <c r="H346" s="3"/>
      <c r="I346" s="3"/>
      <c r="J346" s="3"/>
      <c r="K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20"/>
      <c r="Y346" s="3"/>
    </row>
    <row r="347">
      <c r="A347" s="3"/>
      <c r="B347" s="20"/>
      <c r="C347" s="3"/>
      <c r="D347" s="3"/>
      <c r="E347" s="3"/>
      <c r="F347" s="3"/>
      <c r="G347" s="3"/>
      <c r="H347" s="3"/>
      <c r="I347" s="3"/>
      <c r="J347" s="3"/>
      <c r="K347" s="20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20"/>
      <c r="Y347" s="3"/>
    </row>
    <row r="348">
      <c r="A348" s="3"/>
      <c r="B348" s="20"/>
      <c r="C348" s="3"/>
      <c r="D348" s="3"/>
      <c r="E348" s="3"/>
      <c r="F348" s="3"/>
      <c r="G348" s="3"/>
      <c r="H348" s="3"/>
      <c r="I348" s="3"/>
      <c r="J348" s="3"/>
      <c r="K348" s="20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20"/>
      <c r="Y348" s="3"/>
    </row>
    <row r="349">
      <c r="A349" s="3"/>
      <c r="B349" s="20"/>
      <c r="C349" s="3"/>
      <c r="D349" s="3"/>
      <c r="E349" s="3"/>
      <c r="F349" s="3"/>
      <c r="G349" s="3"/>
      <c r="H349" s="3"/>
      <c r="I349" s="3"/>
      <c r="J349" s="3"/>
      <c r="K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20"/>
      <c r="Y349" s="3"/>
    </row>
    <row r="350">
      <c r="A350" s="3"/>
      <c r="B350" s="20"/>
      <c r="C350" s="3"/>
      <c r="D350" s="3"/>
      <c r="E350" s="3"/>
      <c r="F350" s="3"/>
      <c r="G350" s="3"/>
      <c r="H350" s="3"/>
      <c r="I350" s="3"/>
      <c r="J350" s="3"/>
      <c r="K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20"/>
      <c r="Y350" s="3"/>
    </row>
    <row r="351">
      <c r="A351" s="3"/>
      <c r="B351" s="20"/>
      <c r="C351" s="3"/>
      <c r="D351" s="3"/>
      <c r="E351" s="3"/>
      <c r="F351" s="3"/>
      <c r="G351" s="3"/>
      <c r="H351" s="3"/>
      <c r="I351" s="3"/>
      <c r="J351" s="3"/>
      <c r="K351" s="20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20"/>
      <c r="Y351" s="3"/>
    </row>
    <row r="352">
      <c r="A352" s="3"/>
      <c r="B352" s="20"/>
      <c r="C352" s="3"/>
      <c r="D352" s="3"/>
      <c r="E352" s="3"/>
      <c r="F352" s="3"/>
      <c r="G352" s="3"/>
      <c r="H352" s="3"/>
      <c r="I352" s="3"/>
      <c r="J352" s="3"/>
      <c r="K352" s="20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20"/>
      <c r="Y352" s="3"/>
    </row>
    <row r="353">
      <c r="A353" s="3"/>
      <c r="B353" s="20"/>
      <c r="C353" s="3"/>
      <c r="D353" s="3"/>
      <c r="E353" s="3"/>
      <c r="F353" s="3"/>
      <c r="G353" s="3"/>
      <c r="H353" s="3"/>
      <c r="I353" s="3"/>
      <c r="J353" s="3"/>
      <c r="K353" s="20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20"/>
      <c r="Y353" s="3"/>
    </row>
    <row r="354">
      <c r="A354" s="3"/>
      <c r="B354" s="20"/>
      <c r="C354" s="3"/>
      <c r="D354" s="3"/>
      <c r="E354" s="3"/>
      <c r="F354" s="3"/>
      <c r="G354" s="3"/>
      <c r="H354" s="3"/>
      <c r="I354" s="3"/>
      <c r="J354" s="3"/>
      <c r="K354" s="20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20"/>
      <c r="Y354" s="3"/>
    </row>
    <row r="355">
      <c r="A355" s="3"/>
      <c r="B355" s="20"/>
      <c r="C355" s="3"/>
      <c r="D355" s="3"/>
      <c r="E355" s="3"/>
      <c r="F355" s="3"/>
      <c r="G355" s="3"/>
      <c r="H355" s="3"/>
      <c r="I355" s="3"/>
      <c r="J355" s="3"/>
      <c r="K355" s="20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20"/>
      <c r="Y355" s="3"/>
    </row>
    <row r="356">
      <c r="A356" s="3"/>
      <c r="B356" s="20"/>
      <c r="C356" s="3"/>
      <c r="D356" s="3"/>
      <c r="E356" s="3"/>
      <c r="F356" s="3"/>
      <c r="G356" s="3"/>
      <c r="H356" s="3"/>
      <c r="I356" s="3"/>
      <c r="J356" s="3"/>
      <c r="K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20"/>
      <c r="Y356" s="3"/>
    </row>
    <row r="357">
      <c r="A357" s="3"/>
      <c r="B357" s="20"/>
      <c r="C357" s="3"/>
      <c r="D357" s="3"/>
      <c r="E357" s="3"/>
      <c r="F357" s="3"/>
      <c r="G357" s="3"/>
      <c r="H357" s="3"/>
      <c r="I357" s="3"/>
      <c r="J357" s="3"/>
      <c r="K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20"/>
      <c r="Y357" s="3"/>
    </row>
    <row r="358">
      <c r="A358" s="3"/>
      <c r="B358" s="20"/>
      <c r="C358" s="3"/>
      <c r="D358" s="3"/>
      <c r="E358" s="3"/>
      <c r="F358" s="3"/>
      <c r="G358" s="3"/>
      <c r="H358" s="3"/>
      <c r="I358" s="3"/>
      <c r="J358" s="3"/>
      <c r="K358" s="20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20"/>
      <c r="Y358" s="3"/>
    </row>
    <row r="359">
      <c r="A359" s="3"/>
      <c r="B359" s="20"/>
      <c r="C359" s="3"/>
      <c r="D359" s="3"/>
      <c r="E359" s="3"/>
      <c r="F359" s="3"/>
      <c r="G359" s="3"/>
      <c r="H359" s="3"/>
      <c r="I359" s="3"/>
      <c r="J359" s="3"/>
      <c r="K359" s="20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20"/>
      <c r="Y359" s="3"/>
    </row>
    <row r="360">
      <c r="A360" s="3"/>
      <c r="B360" s="20"/>
      <c r="C360" s="3"/>
      <c r="D360" s="3"/>
      <c r="E360" s="3"/>
      <c r="F360" s="3"/>
      <c r="G360" s="3"/>
      <c r="H360" s="3"/>
      <c r="I360" s="3"/>
      <c r="J360" s="3"/>
      <c r="K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20"/>
      <c r="Y360" s="3"/>
    </row>
    <row r="361">
      <c r="A361" s="3"/>
      <c r="B361" s="20"/>
      <c r="C361" s="3"/>
      <c r="D361" s="3"/>
      <c r="E361" s="3"/>
      <c r="F361" s="3"/>
      <c r="G361" s="3"/>
      <c r="H361" s="3"/>
      <c r="I361" s="3"/>
      <c r="J361" s="3"/>
      <c r="K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20"/>
      <c r="Y361" s="3"/>
    </row>
    <row r="362">
      <c r="A362" s="3"/>
      <c r="B362" s="20"/>
      <c r="C362" s="3"/>
      <c r="D362" s="3"/>
      <c r="E362" s="3"/>
      <c r="F362" s="3"/>
      <c r="G362" s="3"/>
      <c r="H362" s="3"/>
      <c r="I362" s="3"/>
      <c r="J362" s="3"/>
      <c r="K362" s="20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20"/>
      <c r="Y362" s="3"/>
    </row>
    <row r="363">
      <c r="A363" s="3"/>
      <c r="B363" s="20"/>
      <c r="C363" s="3"/>
      <c r="D363" s="3"/>
      <c r="E363" s="3"/>
      <c r="F363" s="3"/>
      <c r="G363" s="3"/>
      <c r="H363" s="3"/>
      <c r="I363" s="3"/>
      <c r="J363" s="3"/>
      <c r="K363" s="20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20"/>
      <c r="Y363" s="3"/>
    </row>
    <row r="364">
      <c r="A364" s="3"/>
      <c r="B364" s="20"/>
      <c r="C364" s="3"/>
      <c r="D364" s="3"/>
      <c r="E364" s="3"/>
      <c r="F364" s="3"/>
      <c r="G364" s="3"/>
      <c r="H364" s="3"/>
      <c r="I364" s="3"/>
      <c r="J364" s="3"/>
      <c r="K364" s="20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20"/>
      <c r="Y364" s="3"/>
    </row>
    <row r="365">
      <c r="A365" s="3"/>
      <c r="B365" s="20"/>
      <c r="C365" s="3"/>
      <c r="D365" s="3"/>
      <c r="E365" s="3"/>
      <c r="F365" s="3"/>
      <c r="G365" s="3"/>
      <c r="H365" s="3"/>
      <c r="I365" s="3"/>
      <c r="J365" s="3"/>
      <c r="K365" s="20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20"/>
      <c r="Y365" s="3"/>
    </row>
    <row r="366">
      <c r="A366" s="3"/>
      <c r="B366" s="20"/>
      <c r="C366" s="3"/>
      <c r="D366" s="3"/>
      <c r="E366" s="3"/>
      <c r="F366" s="3"/>
      <c r="G366" s="3"/>
      <c r="H366" s="3"/>
      <c r="I366" s="3"/>
      <c r="J366" s="3"/>
      <c r="K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20"/>
      <c r="Y366" s="3"/>
    </row>
    <row r="367">
      <c r="A367" s="3"/>
      <c r="B367" s="20"/>
      <c r="C367" s="3"/>
      <c r="D367" s="3"/>
      <c r="E367" s="3"/>
      <c r="F367" s="3"/>
      <c r="G367" s="3"/>
      <c r="H367" s="3"/>
      <c r="I367" s="3"/>
      <c r="J367" s="3"/>
      <c r="K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20"/>
      <c r="Y367" s="3"/>
    </row>
    <row r="368">
      <c r="A368" s="3"/>
      <c r="B368" s="20"/>
      <c r="C368" s="3"/>
      <c r="D368" s="3"/>
      <c r="E368" s="3"/>
      <c r="F368" s="3"/>
      <c r="G368" s="3"/>
      <c r="H368" s="3"/>
      <c r="I368" s="3"/>
      <c r="J368" s="3"/>
      <c r="K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20"/>
      <c r="Y368" s="3"/>
    </row>
    <row r="369">
      <c r="A369" s="3"/>
      <c r="B369" s="20"/>
      <c r="C369" s="3"/>
      <c r="D369" s="3"/>
      <c r="E369" s="3"/>
      <c r="F369" s="3"/>
      <c r="G369" s="3"/>
      <c r="H369" s="3"/>
      <c r="I369" s="3"/>
      <c r="J369" s="3"/>
      <c r="K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20"/>
      <c r="Y369" s="3"/>
    </row>
    <row r="370">
      <c r="A370" s="3"/>
      <c r="B370" s="20"/>
      <c r="C370" s="3"/>
      <c r="D370" s="3"/>
      <c r="E370" s="3"/>
      <c r="F370" s="3"/>
      <c r="G370" s="3"/>
      <c r="H370" s="3"/>
      <c r="I370" s="3"/>
      <c r="J370" s="3"/>
      <c r="K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20"/>
      <c r="Y370" s="3"/>
    </row>
    <row r="371">
      <c r="A371" s="3"/>
      <c r="B371" s="20"/>
      <c r="C371" s="3"/>
      <c r="D371" s="3"/>
      <c r="E371" s="3"/>
      <c r="F371" s="3"/>
      <c r="G371" s="3"/>
      <c r="H371" s="3"/>
      <c r="I371" s="3"/>
      <c r="J371" s="3"/>
      <c r="K371" s="20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20"/>
      <c r="Y371" s="3"/>
    </row>
    <row r="372">
      <c r="A372" s="3"/>
      <c r="B372" s="20"/>
      <c r="C372" s="3"/>
      <c r="D372" s="3"/>
      <c r="E372" s="3"/>
      <c r="F372" s="3"/>
      <c r="G372" s="3"/>
      <c r="H372" s="3"/>
      <c r="I372" s="3"/>
      <c r="J372" s="3"/>
      <c r="K372" s="20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20"/>
      <c r="Y372" s="3"/>
    </row>
    <row r="373">
      <c r="A373" s="3"/>
      <c r="B373" s="20"/>
      <c r="C373" s="3"/>
      <c r="D373" s="3"/>
      <c r="E373" s="3"/>
      <c r="F373" s="3"/>
      <c r="G373" s="3"/>
      <c r="H373" s="3"/>
      <c r="I373" s="3"/>
      <c r="J373" s="3"/>
      <c r="K373" s="20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20"/>
      <c r="Y373" s="3"/>
    </row>
    <row r="374">
      <c r="A374" s="3"/>
      <c r="B374" s="20"/>
      <c r="C374" s="3"/>
      <c r="D374" s="3"/>
      <c r="E374" s="3"/>
      <c r="F374" s="3"/>
      <c r="G374" s="3"/>
      <c r="H374" s="3"/>
      <c r="I374" s="3"/>
      <c r="J374" s="3"/>
      <c r="K374" s="20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20"/>
      <c r="Y374" s="3"/>
    </row>
    <row r="375">
      <c r="A375" s="3"/>
      <c r="B375" s="20"/>
      <c r="C375" s="3"/>
      <c r="D375" s="3"/>
      <c r="E375" s="3"/>
      <c r="F375" s="3"/>
      <c r="G375" s="3"/>
      <c r="H375" s="3"/>
      <c r="I375" s="3"/>
      <c r="J375" s="3"/>
      <c r="K375" s="20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20"/>
      <c r="Y375" s="3"/>
    </row>
    <row r="376">
      <c r="A376" s="3"/>
      <c r="B376" s="20"/>
      <c r="C376" s="3"/>
      <c r="D376" s="3"/>
      <c r="E376" s="3"/>
      <c r="F376" s="3"/>
      <c r="G376" s="3"/>
      <c r="H376" s="3"/>
      <c r="I376" s="3"/>
      <c r="J376" s="3"/>
      <c r="K376" s="20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20"/>
      <c r="Y376" s="3"/>
    </row>
    <row r="377">
      <c r="A377" s="3"/>
      <c r="B377" s="20"/>
      <c r="C377" s="3"/>
      <c r="D377" s="3"/>
      <c r="E377" s="3"/>
      <c r="F377" s="3"/>
      <c r="G377" s="3"/>
      <c r="H377" s="3"/>
      <c r="I377" s="3"/>
      <c r="J377" s="3"/>
      <c r="K377" s="20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20"/>
      <c r="Y377" s="3"/>
    </row>
    <row r="378">
      <c r="A378" s="3"/>
      <c r="B378" s="20"/>
      <c r="C378" s="3"/>
      <c r="D378" s="3"/>
      <c r="E378" s="3"/>
      <c r="F378" s="3"/>
      <c r="G378" s="3"/>
      <c r="H378" s="3"/>
      <c r="I378" s="3"/>
      <c r="J378" s="3"/>
      <c r="K378" s="20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20"/>
      <c r="Y378" s="3"/>
    </row>
    <row r="379">
      <c r="A379" s="3"/>
      <c r="B379" s="20"/>
      <c r="C379" s="3"/>
      <c r="D379" s="3"/>
      <c r="E379" s="3"/>
      <c r="F379" s="3"/>
      <c r="G379" s="3"/>
      <c r="H379" s="3"/>
      <c r="I379" s="3"/>
      <c r="J379" s="3"/>
      <c r="K379" s="20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20"/>
      <c r="Y379" s="3"/>
    </row>
    <row r="380">
      <c r="A380" s="3"/>
      <c r="B380" s="20"/>
      <c r="C380" s="3"/>
      <c r="D380" s="3"/>
      <c r="E380" s="3"/>
      <c r="F380" s="3"/>
      <c r="G380" s="3"/>
      <c r="H380" s="3"/>
      <c r="I380" s="3"/>
      <c r="J380" s="3"/>
      <c r="K380" s="20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20"/>
      <c r="Y380" s="3"/>
    </row>
    <row r="381">
      <c r="A381" s="3"/>
      <c r="B381" s="20"/>
      <c r="C381" s="3"/>
      <c r="D381" s="3"/>
      <c r="E381" s="3"/>
      <c r="F381" s="3"/>
      <c r="G381" s="3"/>
      <c r="H381" s="3"/>
      <c r="I381" s="3"/>
      <c r="J381" s="3"/>
      <c r="K381" s="20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20"/>
      <c r="Y381" s="3"/>
    </row>
    <row r="382">
      <c r="A382" s="3"/>
      <c r="B382" s="20"/>
      <c r="C382" s="3"/>
      <c r="D382" s="3"/>
      <c r="E382" s="3"/>
      <c r="F382" s="3"/>
      <c r="G382" s="3"/>
      <c r="H382" s="3"/>
      <c r="I382" s="3"/>
      <c r="J382" s="3"/>
      <c r="K382" s="20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20"/>
      <c r="Y382" s="3"/>
    </row>
    <row r="383">
      <c r="A383" s="3"/>
      <c r="B383" s="20"/>
      <c r="C383" s="3"/>
      <c r="D383" s="3"/>
      <c r="E383" s="3"/>
      <c r="F383" s="3"/>
      <c r="G383" s="3"/>
      <c r="H383" s="3"/>
      <c r="I383" s="3"/>
      <c r="J383" s="3"/>
      <c r="K383" s="20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20"/>
      <c r="Y383" s="3"/>
    </row>
    <row r="384">
      <c r="A384" s="3"/>
      <c r="B384" s="20"/>
      <c r="C384" s="3"/>
      <c r="D384" s="3"/>
      <c r="E384" s="3"/>
      <c r="F384" s="3"/>
      <c r="G384" s="3"/>
      <c r="H384" s="3"/>
      <c r="I384" s="3"/>
      <c r="J384" s="3"/>
      <c r="K384" s="20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20"/>
      <c r="Y384" s="3"/>
    </row>
    <row r="385">
      <c r="A385" s="3"/>
      <c r="B385" s="20"/>
      <c r="C385" s="3"/>
      <c r="D385" s="3"/>
      <c r="E385" s="3"/>
      <c r="F385" s="3"/>
      <c r="G385" s="3"/>
      <c r="H385" s="3"/>
      <c r="I385" s="3"/>
      <c r="J385" s="3"/>
      <c r="K385" s="20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20"/>
      <c r="Y385" s="3"/>
    </row>
    <row r="386">
      <c r="A386" s="3"/>
      <c r="B386" s="20"/>
      <c r="C386" s="3"/>
      <c r="D386" s="3"/>
      <c r="E386" s="3"/>
      <c r="F386" s="3"/>
      <c r="G386" s="3"/>
      <c r="H386" s="3"/>
      <c r="I386" s="3"/>
      <c r="J386" s="3"/>
      <c r="K386" s="20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0"/>
      <c r="Y386" s="3"/>
    </row>
    <row r="387">
      <c r="A387" s="3"/>
      <c r="B387" s="20"/>
      <c r="C387" s="3"/>
      <c r="D387" s="3"/>
      <c r="E387" s="3"/>
      <c r="F387" s="3"/>
      <c r="G387" s="3"/>
      <c r="H387" s="3"/>
      <c r="I387" s="3"/>
      <c r="J387" s="3"/>
      <c r="K387" s="20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20"/>
      <c r="Y387" s="3"/>
    </row>
    <row r="388">
      <c r="A388" s="3"/>
      <c r="B388" s="20"/>
      <c r="C388" s="3"/>
      <c r="D388" s="3"/>
      <c r="E388" s="3"/>
      <c r="F388" s="3"/>
      <c r="G388" s="3"/>
      <c r="H388" s="3"/>
      <c r="I388" s="3"/>
      <c r="J388" s="3"/>
      <c r="K388" s="20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20"/>
      <c r="Y388" s="3"/>
    </row>
    <row r="389">
      <c r="A389" s="3"/>
      <c r="B389" s="20"/>
      <c r="C389" s="3"/>
      <c r="D389" s="3"/>
      <c r="E389" s="3"/>
      <c r="F389" s="3"/>
      <c r="G389" s="3"/>
      <c r="H389" s="3"/>
      <c r="I389" s="3"/>
      <c r="J389" s="3"/>
      <c r="K389" s="20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20"/>
      <c r="Y389" s="3"/>
    </row>
    <row r="390">
      <c r="A390" s="3"/>
      <c r="B390" s="20"/>
      <c r="C390" s="3"/>
      <c r="D390" s="3"/>
      <c r="E390" s="3"/>
      <c r="F390" s="3"/>
      <c r="G390" s="3"/>
      <c r="H390" s="3"/>
      <c r="I390" s="3"/>
      <c r="J390" s="3"/>
      <c r="K390" s="20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20"/>
      <c r="Y390" s="3"/>
    </row>
    <row r="391">
      <c r="A391" s="3"/>
      <c r="B391" s="20"/>
      <c r="C391" s="3"/>
      <c r="D391" s="3"/>
      <c r="E391" s="3"/>
      <c r="F391" s="3"/>
      <c r="G391" s="3"/>
      <c r="H391" s="3"/>
      <c r="I391" s="3"/>
      <c r="J391" s="3"/>
      <c r="K391" s="20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20"/>
      <c r="Y391" s="3"/>
    </row>
    <row r="392">
      <c r="A392" s="3"/>
      <c r="B392" s="20"/>
      <c r="C392" s="3"/>
      <c r="D392" s="3"/>
      <c r="E392" s="3"/>
      <c r="F392" s="3"/>
      <c r="G392" s="3"/>
      <c r="H392" s="3"/>
      <c r="I392" s="3"/>
      <c r="J392" s="3"/>
      <c r="K392" s="20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20"/>
      <c r="Y392" s="3"/>
    </row>
    <row r="393">
      <c r="A393" s="3"/>
      <c r="B393" s="20"/>
      <c r="C393" s="3"/>
      <c r="D393" s="3"/>
      <c r="E393" s="3"/>
      <c r="F393" s="3"/>
      <c r="G393" s="3"/>
      <c r="H393" s="3"/>
      <c r="I393" s="3"/>
      <c r="J393" s="3"/>
      <c r="K393" s="20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20"/>
      <c r="Y393" s="3"/>
    </row>
    <row r="394">
      <c r="A394" s="3"/>
      <c r="B394" s="20"/>
      <c r="C394" s="3"/>
      <c r="D394" s="3"/>
      <c r="E394" s="3"/>
      <c r="F394" s="3"/>
      <c r="G394" s="3"/>
      <c r="H394" s="3"/>
      <c r="I394" s="3"/>
      <c r="J394" s="3"/>
      <c r="K394" s="20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20"/>
      <c r="Y394" s="3"/>
    </row>
    <row r="395">
      <c r="A395" s="3"/>
      <c r="B395" s="20"/>
      <c r="C395" s="3"/>
      <c r="D395" s="3"/>
      <c r="E395" s="3"/>
      <c r="F395" s="3"/>
      <c r="G395" s="3"/>
      <c r="H395" s="3"/>
      <c r="I395" s="3"/>
      <c r="J395" s="3"/>
      <c r="K395" s="20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20"/>
      <c r="Y395" s="3"/>
    </row>
    <row r="396">
      <c r="A396" s="3"/>
      <c r="B396" s="20"/>
      <c r="C396" s="3"/>
      <c r="D396" s="3"/>
      <c r="E396" s="3"/>
      <c r="F396" s="3"/>
      <c r="G396" s="3"/>
      <c r="H396" s="3"/>
      <c r="I396" s="3"/>
      <c r="J396" s="3"/>
      <c r="K396" s="20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20"/>
      <c r="Y396" s="3"/>
    </row>
    <row r="397">
      <c r="A397" s="3"/>
      <c r="B397" s="20"/>
      <c r="C397" s="3"/>
      <c r="D397" s="3"/>
      <c r="E397" s="3"/>
      <c r="F397" s="3"/>
      <c r="G397" s="3"/>
      <c r="H397" s="3"/>
      <c r="I397" s="3"/>
      <c r="J397" s="3"/>
      <c r="K397" s="20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20"/>
      <c r="Y397" s="3"/>
    </row>
    <row r="398">
      <c r="A398" s="3"/>
      <c r="B398" s="20"/>
      <c r="C398" s="3"/>
      <c r="D398" s="3"/>
      <c r="E398" s="3"/>
      <c r="F398" s="3"/>
      <c r="G398" s="3"/>
      <c r="H398" s="3"/>
      <c r="I398" s="3"/>
      <c r="J398" s="3"/>
      <c r="K398" s="20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20"/>
      <c r="Y398" s="3"/>
    </row>
    <row r="399">
      <c r="A399" s="3"/>
      <c r="B399" s="20"/>
      <c r="C399" s="3"/>
      <c r="D399" s="3"/>
      <c r="E399" s="3"/>
      <c r="F399" s="3"/>
      <c r="G399" s="3"/>
      <c r="H399" s="3"/>
      <c r="I399" s="3"/>
      <c r="J399" s="3"/>
      <c r="K399" s="20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20"/>
      <c r="Y399" s="3"/>
    </row>
    <row r="400">
      <c r="A400" s="3"/>
      <c r="B400" s="20"/>
      <c r="C400" s="3"/>
      <c r="D400" s="3"/>
      <c r="E400" s="3"/>
      <c r="F400" s="3"/>
      <c r="G400" s="3"/>
      <c r="H400" s="3"/>
      <c r="I400" s="3"/>
      <c r="J400" s="3"/>
      <c r="K400" s="20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20"/>
      <c r="Y400" s="3"/>
    </row>
    <row r="401">
      <c r="A401" s="3"/>
      <c r="B401" s="20"/>
      <c r="C401" s="3"/>
      <c r="D401" s="3"/>
      <c r="E401" s="3"/>
      <c r="F401" s="3"/>
      <c r="G401" s="3"/>
      <c r="H401" s="3"/>
      <c r="I401" s="3"/>
      <c r="J401" s="3"/>
      <c r="K401" s="20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20"/>
      <c r="Y401" s="3"/>
    </row>
    <row r="402">
      <c r="A402" s="3"/>
      <c r="B402" s="20"/>
      <c r="C402" s="3"/>
      <c r="D402" s="3"/>
      <c r="E402" s="3"/>
      <c r="F402" s="3"/>
      <c r="G402" s="3"/>
      <c r="H402" s="3"/>
      <c r="I402" s="3"/>
      <c r="J402" s="3"/>
      <c r="K402" s="20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20"/>
      <c r="Y402" s="3"/>
    </row>
    <row r="403">
      <c r="A403" s="3"/>
      <c r="B403" s="20"/>
      <c r="C403" s="3"/>
      <c r="D403" s="3"/>
      <c r="E403" s="3"/>
      <c r="F403" s="3"/>
      <c r="G403" s="3"/>
      <c r="H403" s="3"/>
      <c r="I403" s="3"/>
      <c r="J403" s="3"/>
      <c r="K403" s="20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20"/>
      <c r="Y403" s="3"/>
    </row>
    <row r="404">
      <c r="A404" s="3"/>
      <c r="B404" s="20"/>
      <c r="C404" s="3"/>
      <c r="D404" s="3"/>
      <c r="E404" s="3"/>
      <c r="F404" s="3"/>
      <c r="G404" s="3"/>
      <c r="H404" s="3"/>
      <c r="I404" s="3"/>
      <c r="J404" s="3"/>
      <c r="K404" s="20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20"/>
      <c r="Y404" s="3"/>
    </row>
    <row r="405">
      <c r="A405" s="3"/>
      <c r="B405" s="20"/>
      <c r="C405" s="3"/>
      <c r="D405" s="3"/>
      <c r="E405" s="3"/>
      <c r="F405" s="3"/>
      <c r="G405" s="3"/>
      <c r="H405" s="3"/>
      <c r="I405" s="3"/>
      <c r="J405" s="3"/>
      <c r="K405" s="20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20"/>
      <c r="Y405" s="3"/>
    </row>
    <row r="406">
      <c r="A406" s="3"/>
      <c r="B406" s="20"/>
      <c r="C406" s="3"/>
      <c r="D406" s="3"/>
      <c r="E406" s="3"/>
      <c r="F406" s="3"/>
      <c r="G406" s="3"/>
      <c r="H406" s="3"/>
      <c r="I406" s="3"/>
      <c r="J406" s="3"/>
      <c r="K406" s="20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20"/>
      <c r="Y406" s="3"/>
    </row>
    <row r="407">
      <c r="A407" s="3"/>
      <c r="B407" s="20"/>
      <c r="C407" s="3"/>
      <c r="D407" s="3"/>
      <c r="E407" s="3"/>
      <c r="F407" s="3"/>
      <c r="G407" s="3"/>
      <c r="H407" s="3"/>
      <c r="I407" s="3"/>
      <c r="J407" s="3"/>
      <c r="K407" s="20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20"/>
      <c r="Y407" s="3"/>
    </row>
    <row r="408">
      <c r="A408" s="3"/>
      <c r="B408" s="20"/>
      <c r="C408" s="3"/>
      <c r="D408" s="3"/>
      <c r="E408" s="3"/>
      <c r="F408" s="3"/>
      <c r="G408" s="3"/>
      <c r="H408" s="3"/>
      <c r="I408" s="3"/>
      <c r="J408" s="3"/>
      <c r="K408" s="20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20"/>
      <c r="Y408" s="3"/>
    </row>
    <row r="409">
      <c r="A409" s="3"/>
      <c r="B409" s="20"/>
      <c r="C409" s="3"/>
      <c r="D409" s="3"/>
      <c r="E409" s="3"/>
      <c r="F409" s="3"/>
      <c r="G409" s="3"/>
      <c r="H409" s="3"/>
      <c r="I409" s="3"/>
      <c r="J409" s="3"/>
      <c r="K409" s="20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20"/>
      <c r="Y409" s="3"/>
    </row>
    <row r="410">
      <c r="A410" s="3"/>
      <c r="B410" s="20"/>
      <c r="C410" s="3"/>
      <c r="D410" s="3"/>
      <c r="E410" s="3"/>
      <c r="F410" s="3"/>
      <c r="G410" s="3"/>
      <c r="H410" s="3"/>
      <c r="I410" s="3"/>
      <c r="J410" s="3"/>
      <c r="K410" s="20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20"/>
      <c r="Y410" s="3"/>
    </row>
    <row r="411">
      <c r="A411" s="3"/>
      <c r="B411" s="20"/>
      <c r="C411" s="3"/>
      <c r="D411" s="3"/>
      <c r="E411" s="3"/>
      <c r="F411" s="3"/>
      <c r="G411" s="3"/>
      <c r="H411" s="3"/>
      <c r="I411" s="3"/>
      <c r="J411" s="3"/>
      <c r="K411" s="20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20"/>
      <c r="Y411" s="3"/>
    </row>
    <row r="412">
      <c r="A412" s="3"/>
      <c r="B412" s="20"/>
      <c r="C412" s="3"/>
      <c r="D412" s="3"/>
      <c r="E412" s="3"/>
      <c r="F412" s="3"/>
      <c r="G412" s="3"/>
      <c r="H412" s="3"/>
      <c r="I412" s="3"/>
      <c r="J412" s="3"/>
      <c r="K412" s="20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20"/>
      <c r="Y412" s="3"/>
    </row>
    <row r="413">
      <c r="A413" s="3"/>
      <c r="B413" s="20"/>
      <c r="C413" s="3"/>
      <c r="D413" s="3"/>
      <c r="E413" s="3"/>
      <c r="F413" s="3"/>
      <c r="G413" s="3"/>
      <c r="H413" s="3"/>
      <c r="I413" s="3"/>
      <c r="J413" s="3"/>
      <c r="K413" s="20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20"/>
      <c r="Y413" s="3"/>
    </row>
    <row r="414">
      <c r="A414" s="3"/>
      <c r="B414" s="20"/>
      <c r="C414" s="3"/>
      <c r="D414" s="3"/>
      <c r="E414" s="3"/>
      <c r="F414" s="3"/>
      <c r="G414" s="3"/>
      <c r="H414" s="3"/>
      <c r="I414" s="3"/>
      <c r="J414" s="3"/>
      <c r="K414" s="20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20"/>
      <c r="Y414" s="3"/>
    </row>
    <row r="415">
      <c r="A415" s="3"/>
      <c r="B415" s="20"/>
      <c r="C415" s="3"/>
      <c r="D415" s="3"/>
      <c r="E415" s="3"/>
      <c r="F415" s="3"/>
      <c r="G415" s="3"/>
      <c r="H415" s="3"/>
      <c r="I415" s="3"/>
      <c r="J415" s="3"/>
      <c r="K415" s="20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20"/>
      <c r="Y415" s="3"/>
    </row>
    <row r="416">
      <c r="A416" s="3"/>
      <c r="B416" s="20"/>
      <c r="C416" s="3"/>
      <c r="D416" s="3"/>
      <c r="E416" s="3"/>
      <c r="F416" s="3"/>
      <c r="G416" s="3"/>
      <c r="H416" s="3"/>
      <c r="I416" s="3"/>
      <c r="J416" s="3"/>
      <c r="K416" s="20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20"/>
      <c r="Y416" s="3"/>
    </row>
    <row r="417">
      <c r="A417" s="3"/>
      <c r="B417" s="20"/>
      <c r="C417" s="3"/>
      <c r="D417" s="3"/>
      <c r="E417" s="3"/>
      <c r="F417" s="3"/>
      <c r="G417" s="3"/>
      <c r="H417" s="3"/>
      <c r="I417" s="3"/>
      <c r="J417" s="3"/>
      <c r="K417" s="20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20"/>
      <c r="Y417" s="3"/>
    </row>
    <row r="418">
      <c r="A418" s="3"/>
      <c r="B418" s="20"/>
      <c r="C418" s="3"/>
      <c r="D418" s="3"/>
      <c r="E418" s="3"/>
      <c r="F418" s="3"/>
      <c r="G418" s="3"/>
      <c r="H418" s="3"/>
      <c r="I418" s="3"/>
      <c r="J418" s="3"/>
      <c r="K418" s="20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20"/>
      <c r="Y418" s="3"/>
    </row>
    <row r="419">
      <c r="A419" s="3"/>
      <c r="B419" s="20"/>
      <c r="C419" s="3"/>
      <c r="D419" s="3"/>
      <c r="E419" s="3"/>
      <c r="F419" s="3"/>
      <c r="G419" s="3"/>
      <c r="H419" s="3"/>
      <c r="I419" s="3"/>
      <c r="J419" s="3"/>
      <c r="K419" s="20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20"/>
      <c r="Y419" s="3"/>
    </row>
    <row r="420">
      <c r="A420" s="3"/>
      <c r="B420" s="20"/>
      <c r="C420" s="3"/>
      <c r="D420" s="3"/>
      <c r="E420" s="3"/>
      <c r="F420" s="3"/>
      <c r="G420" s="3"/>
      <c r="H420" s="3"/>
      <c r="I420" s="3"/>
      <c r="J420" s="3"/>
      <c r="K420" s="20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20"/>
      <c r="Y420" s="3"/>
    </row>
    <row r="421">
      <c r="A421" s="3"/>
      <c r="B421" s="20"/>
      <c r="C421" s="3"/>
      <c r="D421" s="3"/>
      <c r="E421" s="3"/>
      <c r="F421" s="3"/>
      <c r="G421" s="3"/>
      <c r="H421" s="3"/>
      <c r="I421" s="3"/>
      <c r="J421" s="3"/>
      <c r="K421" s="20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20"/>
      <c r="Y421" s="3"/>
    </row>
    <row r="422">
      <c r="A422" s="3"/>
      <c r="B422" s="20"/>
      <c r="C422" s="3"/>
      <c r="D422" s="3"/>
      <c r="E422" s="3"/>
      <c r="F422" s="3"/>
      <c r="G422" s="3"/>
      <c r="H422" s="3"/>
      <c r="I422" s="3"/>
      <c r="J422" s="3"/>
      <c r="K422" s="20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20"/>
      <c r="Y422" s="3"/>
    </row>
    <row r="423">
      <c r="A423" s="3"/>
      <c r="B423" s="20"/>
      <c r="C423" s="3"/>
      <c r="D423" s="3"/>
      <c r="E423" s="3"/>
      <c r="F423" s="3"/>
      <c r="G423" s="3"/>
      <c r="H423" s="3"/>
      <c r="I423" s="3"/>
      <c r="J423" s="3"/>
      <c r="K423" s="20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20"/>
      <c r="Y423" s="3"/>
    </row>
    <row r="424">
      <c r="A424" s="3"/>
      <c r="B424" s="20"/>
      <c r="C424" s="3"/>
      <c r="D424" s="3"/>
      <c r="E424" s="3"/>
      <c r="F424" s="3"/>
      <c r="G424" s="3"/>
      <c r="H424" s="3"/>
      <c r="I424" s="3"/>
      <c r="J424" s="3"/>
      <c r="K424" s="20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20"/>
      <c r="Y424" s="3"/>
    </row>
    <row r="425">
      <c r="A425" s="3"/>
      <c r="B425" s="20"/>
      <c r="C425" s="3"/>
      <c r="D425" s="3"/>
      <c r="E425" s="3"/>
      <c r="F425" s="3"/>
      <c r="G425" s="3"/>
      <c r="H425" s="3"/>
      <c r="I425" s="3"/>
      <c r="J425" s="3"/>
      <c r="K425" s="20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20"/>
      <c r="Y425" s="3"/>
    </row>
    <row r="426">
      <c r="A426" s="3"/>
      <c r="B426" s="20"/>
      <c r="C426" s="3"/>
      <c r="D426" s="3"/>
      <c r="E426" s="3"/>
      <c r="F426" s="3"/>
      <c r="G426" s="3"/>
      <c r="H426" s="3"/>
      <c r="I426" s="3"/>
      <c r="J426" s="3"/>
      <c r="K426" s="20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20"/>
      <c r="Y426" s="3"/>
    </row>
    <row r="427">
      <c r="A427" s="3"/>
      <c r="B427" s="20"/>
      <c r="C427" s="3"/>
      <c r="D427" s="3"/>
      <c r="E427" s="3"/>
      <c r="F427" s="3"/>
      <c r="G427" s="3"/>
      <c r="H427" s="3"/>
      <c r="I427" s="3"/>
      <c r="J427" s="3"/>
      <c r="K427" s="20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20"/>
      <c r="Y427" s="3"/>
    </row>
    <row r="428">
      <c r="A428" s="3"/>
      <c r="B428" s="20"/>
      <c r="C428" s="3"/>
      <c r="D428" s="3"/>
      <c r="E428" s="3"/>
      <c r="F428" s="3"/>
      <c r="G428" s="3"/>
      <c r="H428" s="3"/>
      <c r="I428" s="3"/>
      <c r="J428" s="3"/>
      <c r="K428" s="20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20"/>
      <c r="Y428" s="3"/>
    </row>
    <row r="429">
      <c r="A429" s="3"/>
      <c r="B429" s="20"/>
      <c r="C429" s="3"/>
      <c r="D429" s="3"/>
      <c r="E429" s="3"/>
      <c r="F429" s="3"/>
      <c r="G429" s="3"/>
      <c r="H429" s="3"/>
      <c r="I429" s="3"/>
      <c r="J429" s="3"/>
      <c r="K429" s="20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20"/>
      <c r="Y429" s="3"/>
    </row>
    <row r="430">
      <c r="A430" s="3"/>
      <c r="B430" s="20"/>
      <c r="C430" s="3"/>
      <c r="D430" s="3"/>
      <c r="E430" s="3"/>
      <c r="F430" s="3"/>
      <c r="G430" s="3"/>
      <c r="H430" s="3"/>
      <c r="I430" s="3"/>
      <c r="J430" s="3"/>
      <c r="K430" s="20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20"/>
      <c r="Y430" s="3"/>
    </row>
    <row r="431">
      <c r="A431" s="3"/>
      <c r="B431" s="20"/>
      <c r="C431" s="3"/>
      <c r="D431" s="3"/>
      <c r="E431" s="3"/>
      <c r="F431" s="3"/>
      <c r="G431" s="3"/>
      <c r="H431" s="3"/>
      <c r="I431" s="3"/>
      <c r="J431" s="3"/>
      <c r="K431" s="20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20"/>
      <c r="Y431" s="3"/>
    </row>
    <row r="432">
      <c r="A432" s="3"/>
      <c r="B432" s="20"/>
      <c r="C432" s="3"/>
      <c r="D432" s="3"/>
      <c r="E432" s="3"/>
      <c r="F432" s="3"/>
      <c r="G432" s="3"/>
      <c r="H432" s="3"/>
      <c r="I432" s="3"/>
      <c r="J432" s="3"/>
      <c r="K432" s="20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20"/>
      <c r="Y432" s="3"/>
    </row>
    <row r="433">
      <c r="A433" s="3"/>
      <c r="B433" s="20"/>
      <c r="C433" s="3"/>
      <c r="D433" s="3"/>
      <c r="E433" s="3"/>
      <c r="F433" s="3"/>
      <c r="G433" s="3"/>
      <c r="H433" s="3"/>
      <c r="I433" s="3"/>
      <c r="J433" s="3"/>
      <c r="K433" s="20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20"/>
      <c r="Y433" s="3"/>
    </row>
    <row r="434">
      <c r="A434" s="3"/>
      <c r="B434" s="20"/>
      <c r="C434" s="3"/>
      <c r="D434" s="3"/>
      <c r="E434" s="3"/>
      <c r="F434" s="3"/>
      <c r="G434" s="3"/>
      <c r="H434" s="3"/>
      <c r="I434" s="3"/>
      <c r="J434" s="3"/>
      <c r="K434" s="20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20"/>
      <c r="Y434" s="3"/>
    </row>
    <row r="435">
      <c r="A435" s="3"/>
      <c r="B435" s="20"/>
      <c r="C435" s="3"/>
      <c r="D435" s="3"/>
      <c r="E435" s="3"/>
      <c r="F435" s="3"/>
      <c r="G435" s="3"/>
      <c r="H435" s="3"/>
      <c r="I435" s="3"/>
      <c r="J435" s="3"/>
      <c r="K435" s="20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20"/>
      <c r="Y435" s="3"/>
    </row>
    <row r="436">
      <c r="A436" s="3"/>
      <c r="B436" s="20"/>
      <c r="C436" s="3"/>
      <c r="D436" s="3"/>
      <c r="E436" s="3"/>
      <c r="F436" s="3"/>
      <c r="G436" s="3"/>
      <c r="H436" s="3"/>
      <c r="I436" s="3"/>
      <c r="J436" s="3"/>
      <c r="K436" s="20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20"/>
      <c r="Y436" s="3"/>
    </row>
    <row r="437">
      <c r="A437" s="3"/>
      <c r="B437" s="20"/>
      <c r="C437" s="3"/>
      <c r="D437" s="3"/>
      <c r="E437" s="3"/>
      <c r="F437" s="3"/>
      <c r="G437" s="3"/>
      <c r="H437" s="3"/>
      <c r="I437" s="3"/>
      <c r="J437" s="3"/>
      <c r="K437" s="20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20"/>
      <c r="Y437" s="3"/>
    </row>
    <row r="438">
      <c r="A438" s="3"/>
      <c r="B438" s="20"/>
      <c r="C438" s="3"/>
      <c r="D438" s="3"/>
      <c r="E438" s="3"/>
      <c r="F438" s="3"/>
      <c r="G438" s="3"/>
      <c r="H438" s="3"/>
      <c r="I438" s="3"/>
      <c r="J438" s="3"/>
      <c r="K438" s="20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20"/>
      <c r="Y438" s="3"/>
    </row>
    <row r="439">
      <c r="A439" s="3"/>
      <c r="B439" s="20"/>
      <c r="C439" s="3"/>
      <c r="D439" s="3"/>
      <c r="E439" s="3"/>
      <c r="F439" s="3"/>
      <c r="G439" s="3"/>
      <c r="H439" s="3"/>
      <c r="I439" s="3"/>
      <c r="J439" s="3"/>
      <c r="K439" s="20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20"/>
      <c r="Y439" s="3"/>
    </row>
    <row r="440">
      <c r="A440" s="3"/>
      <c r="B440" s="20"/>
      <c r="C440" s="3"/>
      <c r="D440" s="3"/>
      <c r="E440" s="3"/>
      <c r="F440" s="3"/>
      <c r="G440" s="3"/>
      <c r="H440" s="3"/>
      <c r="I440" s="3"/>
      <c r="J440" s="3"/>
      <c r="K440" s="20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20"/>
      <c r="Y440" s="3"/>
    </row>
    <row r="441">
      <c r="A441" s="3"/>
      <c r="B441" s="20"/>
      <c r="C441" s="3"/>
      <c r="D441" s="3"/>
      <c r="E441" s="3"/>
      <c r="F441" s="3"/>
      <c r="G441" s="3"/>
      <c r="H441" s="3"/>
      <c r="I441" s="3"/>
      <c r="J441" s="3"/>
      <c r="K441" s="20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20"/>
      <c r="Y441" s="3"/>
    </row>
    <row r="442">
      <c r="A442" s="3"/>
      <c r="B442" s="20"/>
      <c r="C442" s="3"/>
      <c r="D442" s="3"/>
      <c r="E442" s="3"/>
      <c r="F442" s="3"/>
      <c r="G442" s="3"/>
      <c r="H442" s="3"/>
      <c r="I442" s="3"/>
      <c r="J442" s="3"/>
      <c r="K442" s="20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20"/>
      <c r="Y442" s="3"/>
    </row>
    <row r="443">
      <c r="A443" s="3"/>
      <c r="B443" s="20"/>
      <c r="C443" s="3"/>
      <c r="D443" s="3"/>
      <c r="E443" s="3"/>
      <c r="F443" s="3"/>
      <c r="G443" s="3"/>
      <c r="H443" s="3"/>
      <c r="I443" s="3"/>
      <c r="J443" s="3"/>
      <c r="K443" s="20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20"/>
      <c r="Y443" s="3"/>
    </row>
    <row r="444">
      <c r="A444" s="3"/>
      <c r="B444" s="20"/>
      <c r="C444" s="3"/>
      <c r="D444" s="3"/>
      <c r="E444" s="3"/>
      <c r="F444" s="3"/>
      <c r="G444" s="3"/>
      <c r="H444" s="3"/>
      <c r="I444" s="3"/>
      <c r="J444" s="3"/>
      <c r="K444" s="2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20"/>
      <c r="Y444" s="3"/>
    </row>
    <row r="445">
      <c r="A445" s="3"/>
      <c r="B445" s="20"/>
      <c r="C445" s="3"/>
      <c r="D445" s="3"/>
      <c r="E445" s="3"/>
      <c r="F445" s="3"/>
      <c r="G445" s="3"/>
      <c r="H445" s="3"/>
      <c r="I445" s="3"/>
      <c r="J445" s="3"/>
      <c r="K445" s="20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20"/>
      <c r="Y445" s="3"/>
    </row>
    <row r="446">
      <c r="A446" s="3"/>
      <c r="B446" s="20"/>
      <c r="C446" s="3"/>
      <c r="D446" s="3"/>
      <c r="E446" s="3"/>
      <c r="F446" s="3"/>
      <c r="G446" s="3"/>
      <c r="H446" s="3"/>
      <c r="I446" s="3"/>
      <c r="J446" s="3"/>
      <c r="K446" s="20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20"/>
      <c r="Y446" s="3"/>
    </row>
    <row r="447">
      <c r="A447" s="3"/>
      <c r="B447" s="20"/>
      <c r="C447" s="3"/>
      <c r="D447" s="3"/>
      <c r="E447" s="3"/>
      <c r="F447" s="3"/>
      <c r="G447" s="3"/>
      <c r="H447" s="3"/>
      <c r="I447" s="3"/>
      <c r="J447" s="3"/>
      <c r="K447" s="20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20"/>
      <c r="Y447" s="3"/>
    </row>
    <row r="448">
      <c r="A448" s="3"/>
      <c r="B448" s="20"/>
      <c r="C448" s="3"/>
      <c r="D448" s="3"/>
      <c r="E448" s="3"/>
      <c r="F448" s="3"/>
      <c r="G448" s="3"/>
      <c r="H448" s="3"/>
      <c r="I448" s="3"/>
      <c r="J448" s="3"/>
      <c r="K448" s="20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20"/>
      <c r="Y448" s="3"/>
    </row>
    <row r="449">
      <c r="A449" s="3"/>
      <c r="B449" s="20"/>
      <c r="C449" s="3"/>
      <c r="D449" s="3"/>
      <c r="E449" s="3"/>
      <c r="F449" s="3"/>
      <c r="G449" s="3"/>
      <c r="H449" s="3"/>
      <c r="I449" s="3"/>
      <c r="J449" s="3"/>
      <c r="K449" s="20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20"/>
      <c r="Y449" s="3"/>
    </row>
    <row r="450">
      <c r="A450" s="3"/>
      <c r="B450" s="20"/>
      <c r="C450" s="3"/>
      <c r="D450" s="3"/>
      <c r="E450" s="3"/>
      <c r="F450" s="3"/>
      <c r="G450" s="3"/>
      <c r="H450" s="3"/>
      <c r="I450" s="3"/>
      <c r="J450" s="3"/>
      <c r="K450" s="20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20"/>
      <c r="Y450" s="3"/>
    </row>
    <row r="451">
      <c r="A451" s="3"/>
      <c r="B451" s="20"/>
      <c r="C451" s="3"/>
      <c r="D451" s="3"/>
      <c r="E451" s="3"/>
      <c r="F451" s="3"/>
      <c r="G451" s="3"/>
      <c r="H451" s="3"/>
      <c r="I451" s="3"/>
      <c r="J451" s="3"/>
      <c r="K451" s="20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20"/>
      <c r="Y451" s="3"/>
    </row>
    <row r="452">
      <c r="A452" s="3"/>
      <c r="B452" s="20"/>
      <c r="C452" s="3"/>
      <c r="D452" s="3"/>
      <c r="E452" s="3"/>
      <c r="F452" s="3"/>
      <c r="G452" s="3"/>
      <c r="H452" s="3"/>
      <c r="I452" s="3"/>
      <c r="J452" s="3"/>
      <c r="K452" s="20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20"/>
      <c r="Y452" s="3"/>
    </row>
    <row r="453">
      <c r="A453" s="3"/>
      <c r="B453" s="20"/>
      <c r="C453" s="3"/>
      <c r="D453" s="3"/>
      <c r="E453" s="3"/>
      <c r="F453" s="3"/>
      <c r="G453" s="3"/>
      <c r="H453" s="3"/>
      <c r="I453" s="3"/>
      <c r="J453" s="3"/>
      <c r="K453" s="20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20"/>
      <c r="Y453" s="3"/>
    </row>
    <row r="454">
      <c r="A454" s="3"/>
      <c r="B454" s="20"/>
      <c r="C454" s="3"/>
      <c r="D454" s="3"/>
      <c r="E454" s="3"/>
      <c r="F454" s="3"/>
      <c r="G454" s="3"/>
      <c r="H454" s="3"/>
      <c r="I454" s="3"/>
      <c r="J454" s="3"/>
      <c r="K454" s="20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20"/>
      <c r="Y454" s="3"/>
    </row>
    <row r="455">
      <c r="A455" s="3"/>
      <c r="B455" s="20"/>
      <c r="C455" s="3"/>
      <c r="D455" s="3"/>
      <c r="E455" s="3"/>
      <c r="F455" s="3"/>
      <c r="G455" s="3"/>
      <c r="H455" s="3"/>
      <c r="I455" s="3"/>
      <c r="J455" s="3"/>
      <c r="K455" s="20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20"/>
      <c r="Y455" s="3"/>
    </row>
    <row r="456">
      <c r="A456" s="3"/>
      <c r="B456" s="20"/>
      <c r="C456" s="3"/>
      <c r="D456" s="3"/>
      <c r="E456" s="3"/>
      <c r="F456" s="3"/>
      <c r="G456" s="3"/>
      <c r="H456" s="3"/>
      <c r="I456" s="3"/>
      <c r="J456" s="3"/>
      <c r="K456" s="20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20"/>
      <c r="Y456" s="3"/>
    </row>
    <row r="457">
      <c r="A457" s="3"/>
      <c r="B457" s="20"/>
      <c r="C457" s="3"/>
      <c r="D457" s="3"/>
      <c r="E457" s="3"/>
      <c r="F457" s="3"/>
      <c r="G457" s="3"/>
      <c r="H457" s="3"/>
      <c r="I457" s="3"/>
      <c r="J457" s="3"/>
      <c r="K457" s="20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20"/>
      <c r="Y457" s="3"/>
    </row>
    <row r="458">
      <c r="A458" s="3"/>
      <c r="B458" s="20"/>
      <c r="C458" s="3"/>
      <c r="D458" s="3"/>
      <c r="E458" s="3"/>
      <c r="F458" s="3"/>
      <c r="G458" s="3"/>
      <c r="H458" s="3"/>
      <c r="I458" s="3"/>
      <c r="J458" s="3"/>
      <c r="K458" s="20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20"/>
      <c r="Y458" s="3"/>
    </row>
    <row r="459">
      <c r="A459" s="3"/>
      <c r="B459" s="20"/>
      <c r="C459" s="3"/>
      <c r="D459" s="3"/>
      <c r="E459" s="3"/>
      <c r="F459" s="3"/>
      <c r="G459" s="3"/>
      <c r="H459" s="3"/>
      <c r="I459" s="3"/>
      <c r="J459" s="3"/>
      <c r="K459" s="20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20"/>
      <c r="Y459" s="3"/>
    </row>
    <row r="460">
      <c r="A460" s="3"/>
      <c r="B460" s="20"/>
      <c r="C460" s="3"/>
      <c r="D460" s="3"/>
      <c r="E460" s="3"/>
      <c r="F460" s="3"/>
      <c r="G460" s="3"/>
      <c r="H460" s="3"/>
      <c r="I460" s="3"/>
      <c r="J460" s="3"/>
      <c r="K460" s="20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20"/>
      <c r="Y460" s="3"/>
    </row>
    <row r="461">
      <c r="A461" s="3"/>
      <c r="B461" s="20"/>
      <c r="C461" s="3"/>
      <c r="D461" s="3"/>
      <c r="E461" s="3"/>
      <c r="F461" s="3"/>
      <c r="G461" s="3"/>
      <c r="H461" s="3"/>
      <c r="I461" s="3"/>
      <c r="J461" s="3"/>
      <c r="K461" s="20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20"/>
      <c r="Y461" s="3"/>
    </row>
    <row r="462">
      <c r="A462" s="3"/>
      <c r="B462" s="20"/>
      <c r="C462" s="3"/>
      <c r="D462" s="3"/>
      <c r="E462" s="3"/>
      <c r="F462" s="3"/>
      <c r="G462" s="3"/>
      <c r="H462" s="3"/>
      <c r="I462" s="3"/>
      <c r="J462" s="3"/>
      <c r="K462" s="20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20"/>
      <c r="Y462" s="3"/>
    </row>
    <row r="463">
      <c r="A463" s="3"/>
      <c r="B463" s="20"/>
      <c r="C463" s="3"/>
      <c r="D463" s="3"/>
      <c r="E463" s="3"/>
      <c r="F463" s="3"/>
      <c r="G463" s="3"/>
      <c r="H463" s="3"/>
      <c r="I463" s="3"/>
      <c r="J463" s="3"/>
      <c r="K463" s="20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20"/>
      <c r="Y463" s="3"/>
    </row>
    <row r="464">
      <c r="A464" s="3"/>
      <c r="B464" s="20"/>
      <c r="C464" s="3"/>
      <c r="D464" s="3"/>
      <c r="E464" s="3"/>
      <c r="F464" s="3"/>
      <c r="G464" s="3"/>
      <c r="H464" s="3"/>
      <c r="I464" s="3"/>
      <c r="J464" s="3"/>
      <c r="K464" s="20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20"/>
      <c r="Y464" s="3"/>
    </row>
    <row r="465">
      <c r="A465" s="3"/>
      <c r="B465" s="20"/>
      <c r="C465" s="3"/>
      <c r="D465" s="3"/>
      <c r="E465" s="3"/>
      <c r="F465" s="3"/>
      <c r="G465" s="3"/>
      <c r="H465" s="3"/>
      <c r="I465" s="3"/>
      <c r="J465" s="3"/>
      <c r="K465" s="20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20"/>
      <c r="Y465" s="3"/>
    </row>
    <row r="466">
      <c r="A466" s="3"/>
      <c r="B466" s="20"/>
      <c r="C466" s="3"/>
      <c r="D466" s="3"/>
      <c r="E466" s="3"/>
      <c r="F466" s="3"/>
      <c r="G466" s="3"/>
      <c r="H466" s="3"/>
      <c r="I466" s="3"/>
      <c r="J466" s="3"/>
      <c r="K466" s="20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20"/>
      <c r="Y466" s="3"/>
    </row>
    <row r="467">
      <c r="A467" s="3"/>
      <c r="B467" s="20"/>
      <c r="C467" s="3"/>
      <c r="D467" s="3"/>
      <c r="E467" s="3"/>
      <c r="F467" s="3"/>
      <c r="G467" s="3"/>
      <c r="H467" s="3"/>
      <c r="I467" s="3"/>
      <c r="J467" s="3"/>
      <c r="K467" s="20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20"/>
      <c r="Y467" s="3"/>
    </row>
    <row r="468">
      <c r="A468" s="3"/>
      <c r="B468" s="20"/>
      <c r="C468" s="3"/>
      <c r="D468" s="3"/>
      <c r="E468" s="3"/>
      <c r="F468" s="3"/>
      <c r="G468" s="3"/>
      <c r="H468" s="3"/>
      <c r="I468" s="3"/>
      <c r="J468" s="3"/>
      <c r="K468" s="20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20"/>
      <c r="Y468" s="3"/>
    </row>
    <row r="469">
      <c r="A469" s="3"/>
      <c r="B469" s="20"/>
      <c r="C469" s="3"/>
      <c r="D469" s="3"/>
      <c r="E469" s="3"/>
      <c r="F469" s="3"/>
      <c r="G469" s="3"/>
      <c r="H469" s="3"/>
      <c r="I469" s="3"/>
      <c r="J469" s="3"/>
      <c r="K469" s="20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20"/>
      <c r="Y469" s="3"/>
    </row>
    <row r="470">
      <c r="A470" s="3"/>
      <c r="B470" s="20"/>
      <c r="C470" s="3"/>
      <c r="D470" s="3"/>
      <c r="E470" s="3"/>
      <c r="F470" s="3"/>
      <c r="G470" s="3"/>
      <c r="H470" s="3"/>
      <c r="I470" s="3"/>
      <c r="J470" s="3"/>
      <c r="K470" s="20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20"/>
      <c r="Y470" s="3"/>
    </row>
    <row r="471">
      <c r="A471" s="3"/>
      <c r="B471" s="20"/>
      <c r="C471" s="3"/>
      <c r="D471" s="3"/>
      <c r="E471" s="3"/>
      <c r="F471" s="3"/>
      <c r="G471" s="3"/>
      <c r="H471" s="3"/>
      <c r="I471" s="3"/>
      <c r="J471" s="3"/>
      <c r="K471" s="20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20"/>
      <c r="Y471" s="3"/>
    </row>
    <row r="472">
      <c r="A472" s="3"/>
      <c r="B472" s="20"/>
      <c r="C472" s="3"/>
      <c r="D472" s="3"/>
      <c r="E472" s="3"/>
      <c r="F472" s="3"/>
      <c r="G472" s="3"/>
      <c r="H472" s="3"/>
      <c r="I472" s="3"/>
      <c r="J472" s="3"/>
      <c r="K472" s="20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20"/>
      <c r="Y472" s="3"/>
    </row>
    <row r="473">
      <c r="A473" s="3"/>
      <c r="B473" s="20"/>
      <c r="C473" s="3"/>
      <c r="D473" s="3"/>
      <c r="E473" s="3"/>
      <c r="F473" s="3"/>
      <c r="G473" s="3"/>
      <c r="H473" s="3"/>
      <c r="I473" s="3"/>
      <c r="J473" s="3"/>
      <c r="K473" s="20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20"/>
      <c r="Y473" s="3"/>
    </row>
    <row r="474">
      <c r="A474" s="3"/>
      <c r="B474" s="20"/>
      <c r="C474" s="3"/>
      <c r="D474" s="3"/>
      <c r="E474" s="3"/>
      <c r="F474" s="3"/>
      <c r="G474" s="3"/>
      <c r="H474" s="3"/>
      <c r="I474" s="3"/>
      <c r="J474" s="3"/>
      <c r="K474" s="20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20"/>
      <c r="Y474" s="3"/>
    </row>
    <row r="475">
      <c r="A475" s="3"/>
      <c r="B475" s="20"/>
      <c r="C475" s="3"/>
      <c r="D475" s="3"/>
      <c r="E475" s="3"/>
      <c r="F475" s="3"/>
      <c r="G475" s="3"/>
      <c r="H475" s="3"/>
      <c r="I475" s="3"/>
      <c r="J475" s="3"/>
      <c r="K475" s="20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20"/>
      <c r="Y475" s="3"/>
    </row>
    <row r="476">
      <c r="A476" s="3"/>
      <c r="B476" s="20"/>
      <c r="C476" s="3"/>
      <c r="D476" s="3"/>
      <c r="E476" s="3"/>
      <c r="F476" s="3"/>
      <c r="G476" s="3"/>
      <c r="H476" s="3"/>
      <c r="I476" s="3"/>
      <c r="J476" s="3"/>
      <c r="K476" s="20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20"/>
      <c r="Y476" s="3"/>
    </row>
    <row r="477">
      <c r="A477" s="3"/>
      <c r="B477" s="20"/>
      <c r="C477" s="3"/>
      <c r="D477" s="3"/>
      <c r="E477" s="3"/>
      <c r="F477" s="3"/>
      <c r="G477" s="3"/>
      <c r="H477" s="3"/>
      <c r="I477" s="3"/>
      <c r="J477" s="3"/>
      <c r="K477" s="20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20"/>
      <c r="Y477" s="3"/>
    </row>
    <row r="478">
      <c r="A478" s="3"/>
      <c r="B478" s="20"/>
      <c r="C478" s="3"/>
      <c r="D478" s="3"/>
      <c r="E478" s="3"/>
      <c r="F478" s="3"/>
      <c r="G478" s="3"/>
      <c r="H478" s="3"/>
      <c r="I478" s="3"/>
      <c r="J478" s="3"/>
      <c r="K478" s="20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20"/>
      <c r="Y478" s="3"/>
    </row>
    <row r="479">
      <c r="A479" s="3"/>
      <c r="B479" s="20"/>
      <c r="C479" s="3"/>
      <c r="D479" s="3"/>
      <c r="E479" s="3"/>
      <c r="F479" s="3"/>
      <c r="G479" s="3"/>
      <c r="H479" s="3"/>
      <c r="I479" s="3"/>
      <c r="J479" s="3"/>
      <c r="K479" s="20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20"/>
      <c r="Y479" s="3"/>
    </row>
    <row r="480">
      <c r="A480" s="3"/>
      <c r="B480" s="20"/>
      <c r="C480" s="3"/>
      <c r="D480" s="3"/>
      <c r="E480" s="3"/>
      <c r="F480" s="3"/>
      <c r="G480" s="3"/>
      <c r="H480" s="3"/>
      <c r="I480" s="3"/>
      <c r="J480" s="3"/>
      <c r="K480" s="20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20"/>
      <c r="Y480" s="3"/>
    </row>
    <row r="481">
      <c r="A481" s="3"/>
      <c r="B481" s="20"/>
      <c r="C481" s="3"/>
      <c r="D481" s="3"/>
      <c r="E481" s="3"/>
      <c r="F481" s="3"/>
      <c r="G481" s="3"/>
      <c r="H481" s="3"/>
      <c r="I481" s="3"/>
      <c r="J481" s="3"/>
      <c r="K481" s="20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20"/>
      <c r="Y481" s="3"/>
    </row>
    <row r="482">
      <c r="A482" s="3"/>
      <c r="B482" s="20"/>
      <c r="C482" s="3"/>
      <c r="D482" s="3"/>
      <c r="E482" s="3"/>
      <c r="F482" s="3"/>
      <c r="G482" s="3"/>
      <c r="H482" s="3"/>
      <c r="I482" s="3"/>
      <c r="J482" s="3"/>
      <c r="K482" s="20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20"/>
      <c r="Y482" s="3"/>
    </row>
    <row r="483">
      <c r="A483" s="3"/>
      <c r="B483" s="20"/>
      <c r="C483" s="3"/>
      <c r="D483" s="3"/>
      <c r="E483" s="3"/>
      <c r="F483" s="3"/>
      <c r="G483" s="3"/>
      <c r="H483" s="3"/>
      <c r="I483" s="3"/>
      <c r="J483" s="3"/>
      <c r="K483" s="20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20"/>
      <c r="Y483" s="3"/>
    </row>
    <row r="484">
      <c r="A484" s="3"/>
      <c r="B484" s="20"/>
      <c r="C484" s="3"/>
      <c r="D484" s="3"/>
      <c r="E484" s="3"/>
      <c r="F484" s="3"/>
      <c r="G484" s="3"/>
      <c r="H484" s="3"/>
      <c r="I484" s="3"/>
      <c r="J484" s="3"/>
      <c r="K484" s="20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20"/>
      <c r="Y484" s="3"/>
    </row>
    <row r="485">
      <c r="A485" s="3"/>
      <c r="B485" s="20"/>
      <c r="C485" s="3"/>
      <c r="D485" s="3"/>
      <c r="E485" s="3"/>
      <c r="F485" s="3"/>
      <c r="G485" s="3"/>
      <c r="H485" s="3"/>
      <c r="I485" s="3"/>
      <c r="J485" s="3"/>
      <c r="K485" s="20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20"/>
      <c r="Y485" s="3"/>
    </row>
    <row r="486">
      <c r="A486" s="3"/>
      <c r="B486" s="20"/>
      <c r="C486" s="3"/>
      <c r="D486" s="3"/>
      <c r="E486" s="3"/>
      <c r="F486" s="3"/>
      <c r="G486" s="3"/>
      <c r="H486" s="3"/>
      <c r="I486" s="3"/>
      <c r="J486" s="3"/>
      <c r="K486" s="20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20"/>
      <c r="Y486" s="3"/>
    </row>
    <row r="487">
      <c r="A487" s="3"/>
      <c r="B487" s="20"/>
      <c r="C487" s="3"/>
      <c r="D487" s="3"/>
      <c r="E487" s="3"/>
      <c r="F487" s="3"/>
      <c r="G487" s="3"/>
      <c r="H487" s="3"/>
      <c r="I487" s="3"/>
      <c r="J487" s="3"/>
      <c r="K487" s="20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20"/>
      <c r="Y487" s="3"/>
    </row>
    <row r="488">
      <c r="A488" s="3"/>
      <c r="B488" s="20"/>
      <c r="C488" s="3"/>
      <c r="D488" s="3"/>
      <c r="E488" s="3"/>
      <c r="F488" s="3"/>
      <c r="G488" s="3"/>
      <c r="H488" s="3"/>
      <c r="I488" s="3"/>
      <c r="J488" s="3"/>
      <c r="K488" s="20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20"/>
      <c r="Y488" s="3"/>
    </row>
    <row r="489">
      <c r="A489" s="3"/>
      <c r="B489" s="20"/>
      <c r="C489" s="3"/>
      <c r="D489" s="3"/>
      <c r="E489" s="3"/>
      <c r="F489" s="3"/>
      <c r="G489" s="3"/>
      <c r="H489" s="3"/>
      <c r="I489" s="3"/>
      <c r="J489" s="3"/>
      <c r="K489" s="20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20"/>
      <c r="Y489" s="3"/>
    </row>
    <row r="490">
      <c r="A490" s="3"/>
      <c r="B490" s="20"/>
      <c r="C490" s="3"/>
      <c r="D490" s="3"/>
      <c r="E490" s="3"/>
      <c r="F490" s="3"/>
      <c r="G490" s="3"/>
      <c r="H490" s="3"/>
      <c r="I490" s="3"/>
      <c r="J490" s="3"/>
      <c r="K490" s="20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20"/>
      <c r="Y490" s="3"/>
    </row>
    <row r="491">
      <c r="A491" s="3"/>
      <c r="B491" s="20"/>
      <c r="C491" s="3"/>
      <c r="D491" s="3"/>
      <c r="E491" s="3"/>
      <c r="F491" s="3"/>
      <c r="G491" s="3"/>
      <c r="H491" s="3"/>
      <c r="I491" s="3"/>
      <c r="J491" s="3"/>
      <c r="K491" s="20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20"/>
      <c r="Y491" s="3"/>
    </row>
    <row r="492">
      <c r="A492" s="3"/>
      <c r="B492" s="20"/>
      <c r="C492" s="3"/>
      <c r="D492" s="3"/>
      <c r="E492" s="3"/>
      <c r="F492" s="3"/>
      <c r="G492" s="3"/>
      <c r="H492" s="3"/>
      <c r="I492" s="3"/>
      <c r="J492" s="3"/>
      <c r="K492" s="20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20"/>
      <c r="Y492" s="3"/>
    </row>
    <row r="493">
      <c r="A493" s="3"/>
      <c r="B493" s="20"/>
      <c r="C493" s="3"/>
      <c r="D493" s="3"/>
      <c r="E493" s="3"/>
      <c r="F493" s="3"/>
      <c r="G493" s="3"/>
      <c r="H493" s="3"/>
      <c r="I493" s="3"/>
      <c r="J493" s="3"/>
      <c r="K493" s="20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20"/>
      <c r="Y493" s="3"/>
    </row>
    <row r="494">
      <c r="A494" s="3"/>
      <c r="B494" s="20"/>
      <c r="C494" s="3"/>
      <c r="D494" s="3"/>
      <c r="E494" s="3"/>
      <c r="F494" s="3"/>
      <c r="G494" s="3"/>
      <c r="H494" s="3"/>
      <c r="I494" s="3"/>
      <c r="J494" s="3"/>
      <c r="K494" s="20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20"/>
      <c r="Y494" s="3"/>
    </row>
    <row r="495">
      <c r="A495" s="3"/>
      <c r="B495" s="20"/>
      <c r="C495" s="3"/>
      <c r="D495" s="3"/>
      <c r="E495" s="3"/>
      <c r="F495" s="3"/>
      <c r="G495" s="3"/>
      <c r="H495" s="3"/>
      <c r="I495" s="3"/>
      <c r="J495" s="3"/>
      <c r="K495" s="20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20"/>
      <c r="Y495" s="3"/>
    </row>
    <row r="496">
      <c r="A496" s="3"/>
      <c r="B496" s="20"/>
      <c r="C496" s="3"/>
      <c r="D496" s="3"/>
      <c r="E496" s="3"/>
      <c r="F496" s="3"/>
      <c r="G496" s="3"/>
      <c r="H496" s="3"/>
      <c r="I496" s="3"/>
      <c r="J496" s="3"/>
      <c r="K496" s="20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20"/>
      <c r="Y496" s="3"/>
    </row>
    <row r="497">
      <c r="A497" s="3"/>
      <c r="B497" s="20"/>
      <c r="C497" s="3"/>
      <c r="D497" s="3"/>
      <c r="E497" s="3"/>
      <c r="F497" s="3"/>
      <c r="G497" s="3"/>
      <c r="H497" s="3"/>
      <c r="I497" s="3"/>
      <c r="J497" s="3"/>
      <c r="K497" s="20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20"/>
      <c r="Y497" s="3"/>
    </row>
    <row r="498">
      <c r="A498" s="3"/>
      <c r="B498" s="20"/>
      <c r="C498" s="3"/>
      <c r="D498" s="3"/>
      <c r="E498" s="3"/>
      <c r="F498" s="3"/>
      <c r="G498" s="3"/>
      <c r="H498" s="3"/>
      <c r="I498" s="3"/>
      <c r="J498" s="3"/>
      <c r="K498" s="20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20"/>
      <c r="Y498" s="3"/>
    </row>
    <row r="499">
      <c r="A499" s="3"/>
      <c r="B499" s="20"/>
      <c r="C499" s="3"/>
      <c r="D499" s="3"/>
      <c r="E499" s="3"/>
      <c r="F499" s="3"/>
      <c r="G499" s="3"/>
      <c r="H499" s="3"/>
      <c r="I499" s="3"/>
      <c r="J499" s="3"/>
      <c r="K499" s="20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20"/>
      <c r="Y499" s="3"/>
    </row>
    <row r="500">
      <c r="A500" s="3"/>
      <c r="B500" s="20"/>
      <c r="C500" s="3"/>
      <c r="D500" s="3"/>
      <c r="E500" s="3"/>
      <c r="F500" s="3"/>
      <c r="G500" s="3"/>
      <c r="H500" s="3"/>
      <c r="I500" s="3"/>
      <c r="J500" s="3"/>
      <c r="K500" s="20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20"/>
      <c r="Y500" s="3"/>
    </row>
    <row r="501">
      <c r="A501" s="3"/>
      <c r="B501" s="20"/>
      <c r="C501" s="3"/>
      <c r="D501" s="3"/>
      <c r="E501" s="3"/>
      <c r="F501" s="3"/>
      <c r="G501" s="3"/>
      <c r="H501" s="3"/>
      <c r="I501" s="3"/>
      <c r="J501" s="3"/>
      <c r="K501" s="20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20"/>
      <c r="Y501" s="3"/>
    </row>
    <row r="502">
      <c r="A502" s="3"/>
      <c r="B502" s="20"/>
      <c r="C502" s="3"/>
      <c r="D502" s="3"/>
      <c r="E502" s="3"/>
      <c r="F502" s="3"/>
      <c r="G502" s="3"/>
      <c r="H502" s="3"/>
      <c r="I502" s="3"/>
      <c r="J502" s="3"/>
      <c r="K502" s="20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20"/>
      <c r="Y502" s="3"/>
    </row>
    <row r="503">
      <c r="A503" s="3"/>
      <c r="B503" s="20"/>
      <c r="C503" s="3"/>
      <c r="D503" s="3"/>
      <c r="E503" s="3"/>
      <c r="F503" s="3"/>
      <c r="G503" s="3"/>
      <c r="H503" s="3"/>
      <c r="I503" s="3"/>
      <c r="J503" s="3"/>
      <c r="K503" s="20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20"/>
      <c r="Y503" s="3"/>
    </row>
    <row r="504">
      <c r="A504" s="3"/>
      <c r="B504" s="20"/>
      <c r="C504" s="3"/>
      <c r="D504" s="3"/>
      <c r="E504" s="3"/>
      <c r="F504" s="3"/>
      <c r="G504" s="3"/>
      <c r="H504" s="3"/>
      <c r="I504" s="3"/>
      <c r="J504" s="3"/>
      <c r="K504" s="20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20"/>
      <c r="Y504" s="3"/>
    </row>
    <row r="505">
      <c r="A505" s="3"/>
      <c r="B505" s="20"/>
      <c r="C505" s="3"/>
      <c r="D505" s="3"/>
      <c r="E505" s="3"/>
      <c r="F505" s="3"/>
      <c r="G505" s="3"/>
      <c r="H505" s="3"/>
      <c r="I505" s="3"/>
      <c r="J505" s="3"/>
      <c r="K505" s="20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20"/>
      <c r="Y505" s="3"/>
    </row>
    <row r="506">
      <c r="A506" s="3"/>
      <c r="B506" s="20"/>
      <c r="C506" s="3"/>
      <c r="D506" s="3"/>
      <c r="E506" s="3"/>
      <c r="F506" s="3"/>
      <c r="G506" s="3"/>
      <c r="H506" s="3"/>
      <c r="I506" s="3"/>
      <c r="J506" s="3"/>
      <c r="K506" s="20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20"/>
      <c r="Y506" s="3"/>
    </row>
    <row r="507">
      <c r="A507" s="3"/>
      <c r="B507" s="20"/>
      <c r="C507" s="3"/>
      <c r="D507" s="3"/>
      <c r="E507" s="3"/>
      <c r="F507" s="3"/>
      <c r="G507" s="3"/>
      <c r="H507" s="3"/>
      <c r="I507" s="3"/>
      <c r="J507" s="3"/>
      <c r="K507" s="20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20"/>
      <c r="Y507" s="3"/>
    </row>
    <row r="508">
      <c r="A508" s="3"/>
      <c r="B508" s="20"/>
      <c r="C508" s="3"/>
      <c r="D508" s="3"/>
      <c r="E508" s="3"/>
      <c r="F508" s="3"/>
      <c r="G508" s="3"/>
      <c r="H508" s="3"/>
      <c r="I508" s="3"/>
      <c r="J508" s="3"/>
      <c r="K508" s="20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20"/>
      <c r="Y508" s="3"/>
    </row>
    <row r="509">
      <c r="A509" s="3"/>
      <c r="B509" s="20"/>
      <c r="C509" s="3"/>
      <c r="D509" s="3"/>
      <c r="E509" s="3"/>
      <c r="F509" s="3"/>
      <c r="G509" s="3"/>
      <c r="H509" s="3"/>
      <c r="I509" s="3"/>
      <c r="J509" s="3"/>
      <c r="K509" s="20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20"/>
      <c r="Y509" s="3"/>
    </row>
    <row r="510">
      <c r="A510" s="3"/>
      <c r="B510" s="20"/>
      <c r="C510" s="3"/>
      <c r="D510" s="3"/>
      <c r="E510" s="3"/>
      <c r="F510" s="3"/>
      <c r="G510" s="3"/>
      <c r="H510" s="3"/>
      <c r="I510" s="3"/>
      <c r="J510" s="3"/>
      <c r="K510" s="20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20"/>
      <c r="Y510" s="3"/>
    </row>
    <row r="511">
      <c r="A511" s="3"/>
      <c r="B511" s="20"/>
      <c r="C511" s="3"/>
      <c r="D511" s="3"/>
      <c r="E511" s="3"/>
      <c r="F511" s="3"/>
      <c r="G511" s="3"/>
      <c r="H511" s="3"/>
      <c r="I511" s="3"/>
      <c r="J511" s="3"/>
      <c r="K511" s="20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20"/>
      <c r="Y511" s="3"/>
    </row>
    <row r="512">
      <c r="A512" s="3"/>
      <c r="B512" s="20"/>
      <c r="C512" s="3"/>
      <c r="D512" s="3"/>
      <c r="E512" s="3"/>
      <c r="F512" s="3"/>
      <c r="G512" s="3"/>
      <c r="H512" s="3"/>
      <c r="I512" s="3"/>
      <c r="J512" s="3"/>
      <c r="K512" s="20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20"/>
      <c r="Y512" s="3"/>
    </row>
    <row r="513">
      <c r="A513" s="3"/>
      <c r="B513" s="20"/>
      <c r="C513" s="3"/>
      <c r="D513" s="3"/>
      <c r="E513" s="3"/>
      <c r="F513" s="3"/>
      <c r="G513" s="3"/>
      <c r="H513" s="3"/>
      <c r="I513" s="3"/>
      <c r="J513" s="3"/>
      <c r="K513" s="20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20"/>
      <c r="Y513" s="3"/>
    </row>
    <row r="514">
      <c r="A514" s="3"/>
      <c r="B514" s="20"/>
      <c r="C514" s="3"/>
      <c r="D514" s="3"/>
      <c r="E514" s="3"/>
      <c r="F514" s="3"/>
      <c r="G514" s="3"/>
      <c r="H514" s="3"/>
      <c r="I514" s="3"/>
      <c r="J514" s="3"/>
      <c r="K514" s="20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20"/>
      <c r="Y514" s="3"/>
    </row>
    <row r="515">
      <c r="A515" s="3"/>
      <c r="B515" s="20"/>
      <c r="C515" s="3"/>
      <c r="D515" s="3"/>
      <c r="E515" s="3"/>
      <c r="F515" s="3"/>
      <c r="G515" s="3"/>
      <c r="H515" s="3"/>
      <c r="I515" s="3"/>
      <c r="J515" s="3"/>
      <c r="K515" s="20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20"/>
      <c r="Y515" s="3"/>
    </row>
    <row r="516">
      <c r="A516" s="3"/>
      <c r="B516" s="20"/>
      <c r="C516" s="3"/>
      <c r="D516" s="3"/>
      <c r="E516" s="3"/>
      <c r="F516" s="3"/>
      <c r="G516" s="3"/>
      <c r="H516" s="3"/>
      <c r="I516" s="3"/>
      <c r="J516" s="3"/>
      <c r="K516" s="20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20"/>
      <c r="Y516" s="3"/>
    </row>
    <row r="517">
      <c r="A517" s="3"/>
      <c r="B517" s="20"/>
      <c r="C517" s="3"/>
      <c r="D517" s="3"/>
      <c r="E517" s="3"/>
      <c r="F517" s="3"/>
      <c r="G517" s="3"/>
      <c r="H517" s="3"/>
      <c r="I517" s="3"/>
      <c r="J517" s="3"/>
      <c r="K517" s="20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20"/>
      <c r="Y517" s="3"/>
    </row>
    <row r="518">
      <c r="A518" s="3"/>
      <c r="B518" s="20"/>
      <c r="C518" s="3"/>
      <c r="D518" s="3"/>
      <c r="E518" s="3"/>
      <c r="F518" s="3"/>
      <c r="G518" s="3"/>
      <c r="H518" s="3"/>
      <c r="I518" s="3"/>
      <c r="J518" s="3"/>
      <c r="K518" s="20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20"/>
      <c r="Y518" s="3"/>
    </row>
    <row r="519">
      <c r="A519" s="3"/>
      <c r="B519" s="20"/>
      <c r="C519" s="3"/>
      <c r="D519" s="3"/>
      <c r="E519" s="3"/>
      <c r="F519" s="3"/>
      <c r="G519" s="3"/>
      <c r="H519" s="3"/>
      <c r="I519" s="3"/>
      <c r="J519" s="3"/>
      <c r="K519" s="20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20"/>
      <c r="Y519" s="3"/>
    </row>
    <row r="520">
      <c r="A520" s="3"/>
      <c r="B520" s="20"/>
      <c r="C520" s="3"/>
      <c r="D520" s="3"/>
      <c r="E520" s="3"/>
      <c r="F520" s="3"/>
      <c r="G520" s="3"/>
      <c r="H520" s="3"/>
      <c r="I520" s="3"/>
      <c r="J520" s="3"/>
      <c r="K520" s="20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20"/>
      <c r="Y520" s="3"/>
    </row>
    <row r="521">
      <c r="A521" s="3"/>
      <c r="B521" s="20"/>
      <c r="C521" s="3"/>
      <c r="D521" s="3"/>
      <c r="E521" s="3"/>
      <c r="F521" s="3"/>
      <c r="G521" s="3"/>
      <c r="H521" s="3"/>
      <c r="I521" s="3"/>
      <c r="J521" s="3"/>
      <c r="K521" s="20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20"/>
      <c r="Y521" s="3"/>
    </row>
    <row r="522">
      <c r="A522" s="3"/>
      <c r="B522" s="20"/>
      <c r="C522" s="3"/>
      <c r="D522" s="3"/>
      <c r="E522" s="3"/>
      <c r="F522" s="3"/>
      <c r="G522" s="3"/>
      <c r="H522" s="3"/>
      <c r="I522" s="3"/>
      <c r="J522" s="3"/>
      <c r="K522" s="20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20"/>
      <c r="Y522" s="3"/>
    </row>
    <row r="523">
      <c r="A523" s="3"/>
      <c r="B523" s="20"/>
      <c r="C523" s="3"/>
      <c r="D523" s="3"/>
      <c r="E523" s="3"/>
      <c r="F523" s="3"/>
      <c r="G523" s="3"/>
      <c r="H523" s="3"/>
      <c r="I523" s="3"/>
      <c r="J523" s="3"/>
      <c r="K523" s="20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20"/>
      <c r="Y523" s="3"/>
    </row>
    <row r="524">
      <c r="A524" s="3"/>
      <c r="B524" s="20"/>
      <c r="C524" s="3"/>
      <c r="D524" s="3"/>
      <c r="E524" s="3"/>
      <c r="F524" s="3"/>
      <c r="G524" s="3"/>
      <c r="H524" s="3"/>
      <c r="I524" s="3"/>
      <c r="J524" s="3"/>
      <c r="K524" s="20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20"/>
      <c r="Y524" s="3"/>
    </row>
    <row r="525">
      <c r="A525" s="3"/>
      <c r="B525" s="20"/>
      <c r="C525" s="3"/>
      <c r="D525" s="3"/>
      <c r="E525" s="3"/>
      <c r="F525" s="3"/>
      <c r="G525" s="3"/>
      <c r="H525" s="3"/>
      <c r="I525" s="3"/>
      <c r="J525" s="3"/>
      <c r="K525" s="20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20"/>
      <c r="Y525" s="3"/>
    </row>
    <row r="526">
      <c r="A526" s="3"/>
      <c r="B526" s="20"/>
      <c r="C526" s="3"/>
      <c r="D526" s="3"/>
      <c r="E526" s="3"/>
      <c r="F526" s="3"/>
      <c r="G526" s="3"/>
      <c r="H526" s="3"/>
      <c r="I526" s="3"/>
      <c r="J526" s="3"/>
      <c r="K526" s="20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20"/>
      <c r="Y526" s="3"/>
    </row>
    <row r="527">
      <c r="A527" s="3"/>
      <c r="B527" s="20"/>
      <c r="C527" s="3"/>
      <c r="D527" s="3"/>
      <c r="E527" s="3"/>
      <c r="F527" s="3"/>
      <c r="G527" s="3"/>
      <c r="H527" s="3"/>
      <c r="I527" s="3"/>
      <c r="J527" s="3"/>
      <c r="K527" s="20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20"/>
      <c r="Y527" s="3"/>
    </row>
    <row r="528">
      <c r="A528" s="3"/>
      <c r="B528" s="20"/>
      <c r="C528" s="3"/>
      <c r="D528" s="3"/>
      <c r="E528" s="3"/>
      <c r="F528" s="3"/>
      <c r="G528" s="3"/>
      <c r="H528" s="3"/>
      <c r="I528" s="3"/>
      <c r="J528" s="3"/>
      <c r="K528" s="20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20"/>
      <c r="Y528" s="3"/>
    </row>
    <row r="529">
      <c r="A529" s="3"/>
      <c r="B529" s="20"/>
      <c r="C529" s="3"/>
      <c r="D529" s="3"/>
      <c r="E529" s="3"/>
      <c r="F529" s="3"/>
      <c r="G529" s="3"/>
      <c r="H529" s="3"/>
      <c r="I529" s="3"/>
      <c r="J529" s="3"/>
      <c r="K529" s="20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20"/>
      <c r="Y529" s="3"/>
    </row>
    <row r="530">
      <c r="A530" s="3"/>
      <c r="B530" s="20"/>
      <c r="C530" s="3"/>
      <c r="D530" s="3"/>
      <c r="E530" s="3"/>
      <c r="F530" s="3"/>
      <c r="G530" s="3"/>
      <c r="H530" s="3"/>
      <c r="I530" s="3"/>
      <c r="J530" s="3"/>
      <c r="K530" s="20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20"/>
      <c r="Y530" s="3"/>
    </row>
    <row r="531">
      <c r="A531" s="3"/>
      <c r="B531" s="20"/>
      <c r="C531" s="3"/>
      <c r="D531" s="3"/>
      <c r="E531" s="3"/>
      <c r="F531" s="3"/>
      <c r="G531" s="3"/>
      <c r="H531" s="3"/>
      <c r="I531" s="3"/>
      <c r="J531" s="3"/>
      <c r="K531" s="20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20"/>
      <c r="Y531" s="3"/>
    </row>
    <row r="532">
      <c r="A532" s="3"/>
      <c r="B532" s="20"/>
      <c r="C532" s="3"/>
      <c r="D532" s="3"/>
      <c r="E532" s="3"/>
      <c r="F532" s="3"/>
      <c r="G532" s="3"/>
      <c r="H532" s="3"/>
      <c r="I532" s="3"/>
      <c r="J532" s="3"/>
      <c r="K532" s="20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20"/>
      <c r="Y532" s="3"/>
    </row>
    <row r="533">
      <c r="A533" s="3"/>
      <c r="B533" s="20"/>
      <c r="C533" s="3"/>
      <c r="D533" s="3"/>
      <c r="E533" s="3"/>
      <c r="F533" s="3"/>
      <c r="G533" s="3"/>
      <c r="H533" s="3"/>
      <c r="I533" s="3"/>
      <c r="J533" s="3"/>
      <c r="K533" s="20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20"/>
      <c r="Y533" s="3"/>
    </row>
    <row r="534">
      <c r="A534" s="3"/>
      <c r="B534" s="20"/>
      <c r="C534" s="3"/>
      <c r="D534" s="3"/>
      <c r="E534" s="3"/>
      <c r="F534" s="3"/>
      <c r="G534" s="3"/>
      <c r="H534" s="3"/>
      <c r="I534" s="3"/>
      <c r="J534" s="3"/>
      <c r="K534" s="20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20"/>
      <c r="Y534" s="3"/>
    </row>
    <row r="535">
      <c r="A535" s="3"/>
      <c r="B535" s="20"/>
      <c r="C535" s="3"/>
      <c r="D535" s="3"/>
      <c r="E535" s="3"/>
      <c r="F535" s="3"/>
      <c r="G535" s="3"/>
      <c r="H535" s="3"/>
      <c r="I535" s="3"/>
      <c r="J535" s="3"/>
      <c r="K535" s="20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20"/>
      <c r="Y535" s="3"/>
    </row>
    <row r="536">
      <c r="A536" s="3"/>
      <c r="B536" s="20"/>
      <c r="C536" s="3"/>
      <c r="D536" s="3"/>
      <c r="E536" s="3"/>
      <c r="F536" s="3"/>
      <c r="G536" s="3"/>
      <c r="H536" s="3"/>
      <c r="I536" s="3"/>
      <c r="J536" s="3"/>
      <c r="K536" s="20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20"/>
      <c r="Y536" s="3"/>
    </row>
    <row r="537">
      <c r="A537" s="3"/>
      <c r="B537" s="20"/>
      <c r="C537" s="3"/>
      <c r="D537" s="3"/>
      <c r="E537" s="3"/>
      <c r="F537" s="3"/>
      <c r="G537" s="3"/>
      <c r="H537" s="3"/>
      <c r="I537" s="3"/>
      <c r="J537" s="3"/>
      <c r="K537" s="20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20"/>
      <c r="Y537" s="3"/>
    </row>
    <row r="538">
      <c r="A538" s="3"/>
      <c r="B538" s="20"/>
      <c r="C538" s="3"/>
      <c r="D538" s="3"/>
      <c r="E538" s="3"/>
      <c r="F538" s="3"/>
      <c r="G538" s="3"/>
      <c r="H538" s="3"/>
      <c r="I538" s="3"/>
      <c r="J538" s="3"/>
      <c r="K538" s="20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20"/>
      <c r="Y538" s="3"/>
    </row>
    <row r="539">
      <c r="A539" s="3"/>
      <c r="B539" s="20"/>
      <c r="C539" s="3"/>
      <c r="D539" s="3"/>
      <c r="E539" s="3"/>
      <c r="F539" s="3"/>
      <c r="G539" s="3"/>
      <c r="H539" s="3"/>
      <c r="I539" s="3"/>
      <c r="J539" s="3"/>
      <c r="K539" s="20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20"/>
      <c r="Y539" s="3"/>
    </row>
    <row r="540">
      <c r="A540" s="3"/>
      <c r="B540" s="20"/>
      <c r="C540" s="3"/>
      <c r="D540" s="3"/>
      <c r="E540" s="3"/>
      <c r="F540" s="3"/>
      <c r="G540" s="3"/>
      <c r="H540" s="3"/>
      <c r="I540" s="3"/>
      <c r="J540" s="3"/>
      <c r="K540" s="20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20"/>
      <c r="Y540" s="3"/>
    </row>
    <row r="541">
      <c r="A541" s="3"/>
      <c r="B541" s="20"/>
      <c r="C541" s="3"/>
      <c r="D541" s="3"/>
      <c r="E541" s="3"/>
      <c r="F541" s="3"/>
      <c r="G541" s="3"/>
      <c r="H541" s="3"/>
      <c r="I541" s="3"/>
      <c r="J541" s="3"/>
      <c r="K541" s="20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20"/>
      <c r="Y541" s="3"/>
    </row>
    <row r="542">
      <c r="A542" s="3"/>
      <c r="B542" s="20"/>
      <c r="C542" s="3"/>
      <c r="D542" s="3"/>
      <c r="E542" s="3"/>
      <c r="F542" s="3"/>
      <c r="G542" s="3"/>
      <c r="H542" s="3"/>
      <c r="I542" s="3"/>
      <c r="J542" s="3"/>
      <c r="K542" s="20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20"/>
      <c r="Y542" s="3"/>
    </row>
    <row r="543">
      <c r="A543" s="3"/>
      <c r="B543" s="20"/>
      <c r="C543" s="3"/>
      <c r="D543" s="3"/>
      <c r="E543" s="3"/>
      <c r="F543" s="3"/>
      <c r="G543" s="3"/>
      <c r="H543" s="3"/>
      <c r="I543" s="3"/>
      <c r="J543" s="3"/>
      <c r="K543" s="20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20"/>
      <c r="Y543" s="3"/>
    </row>
    <row r="544">
      <c r="A544" s="3"/>
      <c r="B544" s="20"/>
      <c r="C544" s="3"/>
      <c r="D544" s="3"/>
      <c r="E544" s="3"/>
      <c r="F544" s="3"/>
      <c r="G544" s="3"/>
      <c r="H544" s="3"/>
      <c r="I544" s="3"/>
      <c r="J544" s="3"/>
      <c r="K544" s="20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20"/>
      <c r="Y544" s="3"/>
    </row>
    <row r="545">
      <c r="A545" s="3"/>
      <c r="B545" s="20"/>
      <c r="C545" s="3"/>
      <c r="D545" s="3"/>
      <c r="E545" s="3"/>
      <c r="F545" s="3"/>
      <c r="G545" s="3"/>
      <c r="H545" s="3"/>
      <c r="I545" s="3"/>
      <c r="J545" s="3"/>
      <c r="K545" s="20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20"/>
      <c r="Y545" s="3"/>
    </row>
    <row r="546">
      <c r="A546" s="3"/>
      <c r="B546" s="20"/>
      <c r="C546" s="3"/>
      <c r="D546" s="3"/>
      <c r="E546" s="3"/>
      <c r="F546" s="3"/>
      <c r="G546" s="3"/>
      <c r="H546" s="3"/>
      <c r="I546" s="3"/>
      <c r="J546" s="3"/>
      <c r="K546" s="20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20"/>
      <c r="Y546" s="3"/>
    </row>
    <row r="547">
      <c r="A547" s="3"/>
      <c r="B547" s="20"/>
      <c r="C547" s="3"/>
      <c r="D547" s="3"/>
      <c r="E547" s="3"/>
      <c r="F547" s="3"/>
      <c r="G547" s="3"/>
      <c r="H547" s="3"/>
      <c r="I547" s="3"/>
      <c r="J547" s="3"/>
      <c r="K547" s="20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20"/>
      <c r="Y547" s="3"/>
    </row>
    <row r="548">
      <c r="A548" s="3"/>
      <c r="B548" s="20"/>
      <c r="C548" s="3"/>
      <c r="D548" s="3"/>
      <c r="E548" s="3"/>
      <c r="F548" s="3"/>
      <c r="G548" s="3"/>
      <c r="H548" s="3"/>
      <c r="I548" s="3"/>
      <c r="J548" s="3"/>
      <c r="K548" s="20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20"/>
      <c r="Y548" s="3"/>
    </row>
    <row r="549">
      <c r="A549" s="3"/>
      <c r="B549" s="20"/>
      <c r="C549" s="3"/>
      <c r="D549" s="3"/>
      <c r="E549" s="3"/>
      <c r="F549" s="3"/>
      <c r="G549" s="3"/>
      <c r="H549" s="3"/>
      <c r="I549" s="3"/>
      <c r="J549" s="3"/>
      <c r="K549" s="20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20"/>
      <c r="Y549" s="3"/>
    </row>
    <row r="550">
      <c r="A550" s="3"/>
      <c r="B550" s="20"/>
      <c r="C550" s="3"/>
      <c r="D550" s="3"/>
      <c r="E550" s="3"/>
      <c r="F550" s="3"/>
      <c r="G550" s="3"/>
      <c r="H550" s="3"/>
      <c r="I550" s="3"/>
      <c r="J550" s="3"/>
      <c r="K550" s="20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20"/>
      <c r="Y550" s="3"/>
    </row>
    <row r="551">
      <c r="A551" s="3"/>
      <c r="B551" s="20"/>
      <c r="C551" s="3"/>
      <c r="D551" s="3"/>
      <c r="E551" s="3"/>
      <c r="F551" s="3"/>
      <c r="G551" s="3"/>
      <c r="H551" s="3"/>
      <c r="I551" s="3"/>
      <c r="J551" s="3"/>
      <c r="K551" s="20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20"/>
      <c r="Y551" s="3"/>
    </row>
    <row r="552">
      <c r="A552" s="3"/>
      <c r="B552" s="20"/>
      <c r="C552" s="3"/>
      <c r="D552" s="3"/>
      <c r="E552" s="3"/>
      <c r="F552" s="3"/>
      <c r="G552" s="3"/>
      <c r="H552" s="3"/>
      <c r="I552" s="3"/>
      <c r="J552" s="3"/>
      <c r="K552" s="20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20"/>
      <c r="Y552" s="3"/>
    </row>
    <row r="553">
      <c r="A553" s="3"/>
      <c r="B553" s="20"/>
      <c r="C553" s="3"/>
      <c r="D553" s="3"/>
      <c r="E553" s="3"/>
      <c r="F553" s="3"/>
      <c r="G553" s="3"/>
      <c r="H553" s="3"/>
      <c r="I553" s="3"/>
      <c r="J553" s="3"/>
      <c r="K553" s="20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20"/>
      <c r="Y553" s="3"/>
    </row>
    <row r="554">
      <c r="A554" s="3"/>
      <c r="B554" s="20"/>
      <c r="C554" s="3"/>
      <c r="D554" s="3"/>
      <c r="E554" s="3"/>
      <c r="F554" s="3"/>
      <c r="G554" s="3"/>
      <c r="H554" s="3"/>
      <c r="I554" s="3"/>
      <c r="J554" s="3"/>
      <c r="K554" s="20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20"/>
      <c r="Y554" s="3"/>
    </row>
    <row r="555">
      <c r="A555" s="3"/>
      <c r="B555" s="20"/>
      <c r="C555" s="3"/>
      <c r="D555" s="3"/>
      <c r="E555" s="3"/>
      <c r="F555" s="3"/>
      <c r="G555" s="3"/>
      <c r="H555" s="3"/>
      <c r="I555" s="3"/>
      <c r="J555" s="3"/>
      <c r="K555" s="20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20"/>
      <c r="Y555" s="3"/>
    </row>
    <row r="556">
      <c r="A556" s="3"/>
      <c r="B556" s="20"/>
      <c r="C556" s="3"/>
      <c r="D556" s="3"/>
      <c r="E556" s="3"/>
      <c r="F556" s="3"/>
      <c r="G556" s="3"/>
      <c r="H556" s="3"/>
      <c r="I556" s="3"/>
      <c r="J556" s="3"/>
      <c r="K556" s="20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20"/>
      <c r="Y556" s="3"/>
    </row>
    <row r="557">
      <c r="A557" s="3"/>
      <c r="B557" s="20"/>
      <c r="C557" s="3"/>
      <c r="D557" s="3"/>
      <c r="E557" s="3"/>
      <c r="F557" s="3"/>
      <c r="G557" s="3"/>
      <c r="H557" s="3"/>
      <c r="I557" s="3"/>
      <c r="J557" s="3"/>
      <c r="K557" s="20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20"/>
      <c r="Y557" s="3"/>
    </row>
    <row r="558">
      <c r="A558" s="3"/>
      <c r="B558" s="20"/>
      <c r="C558" s="3"/>
      <c r="D558" s="3"/>
      <c r="E558" s="3"/>
      <c r="F558" s="3"/>
      <c r="G558" s="3"/>
      <c r="H558" s="3"/>
      <c r="I558" s="3"/>
      <c r="J558" s="3"/>
      <c r="K558" s="20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20"/>
      <c r="Y558" s="3"/>
    </row>
    <row r="559">
      <c r="A559" s="3"/>
      <c r="B559" s="20"/>
      <c r="C559" s="3"/>
      <c r="D559" s="3"/>
      <c r="E559" s="3"/>
      <c r="F559" s="3"/>
      <c r="G559" s="3"/>
      <c r="H559" s="3"/>
      <c r="I559" s="3"/>
      <c r="J559" s="3"/>
      <c r="K559" s="20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20"/>
      <c r="Y559" s="3"/>
    </row>
    <row r="560">
      <c r="A560" s="3"/>
      <c r="B560" s="20"/>
      <c r="C560" s="3"/>
      <c r="D560" s="3"/>
      <c r="E560" s="3"/>
      <c r="F560" s="3"/>
      <c r="G560" s="3"/>
      <c r="H560" s="3"/>
      <c r="I560" s="3"/>
      <c r="J560" s="3"/>
      <c r="K560" s="20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20"/>
      <c r="Y560" s="3"/>
    </row>
    <row r="561">
      <c r="A561" s="3"/>
      <c r="B561" s="20"/>
      <c r="C561" s="3"/>
      <c r="D561" s="3"/>
      <c r="E561" s="3"/>
      <c r="F561" s="3"/>
      <c r="G561" s="3"/>
      <c r="H561" s="3"/>
      <c r="I561" s="3"/>
      <c r="J561" s="3"/>
      <c r="K561" s="20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20"/>
      <c r="Y561" s="3"/>
    </row>
    <row r="562">
      <c r="A562" s="3"/>
      <c r="B562" s="20"/>
      <c r="C562" s="3"/>
      <c r="D562" s="3"/>
      <c r="E562" s="3"/>
      <c r="F562" s="3"/>
      <c r="G562" s="3"/>
      <c r="H562" s="3"/>
      <c r="I562" s="3"/>
      <c r="J562" s="3"/>
      <c r="K562" s="20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20"/>
      <c r="Y562" s="3"/>
    </row>
    <row r="563">
      <c r="A563" s="3"/>
      <c r="B563" s="20"/>
      <c r="C563" s="3"/>
      <c r="D563" s="3"/>
      <c r="E563" s="3"/>
      <c r="F563" s="3"/>
      <c r="G563" s="3"/>
      <c r="H563" s="3"/>
      <c r="I563" s="3"/>
      <c r="J563" s="3"/>
      <c r="K563" s="20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20"/>
      <c r="Y563" s="3"/>
    </row>
    <row r="564">
      <c r="A564" s="3"/>
      <c r="B564" s="20"/>
      <c r="C564" s="3"/>
      <c r="D564" s="3"/>
      <c r="E564" s="3"/>
      <c r="F564" s="3"/>
      <c r="G564" s="3"/>
      <c r="H564" s="3"/>
      <c r="I564" s="3"/>
      <c r="J564" s="3"/>
      <c r="K564" s="20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20"/>
      <c r="Y564" s="3"/>
    </row>
    <row r="565">
      <c r="A565" s="3"/>
      <c r="B565" s="20"/>
      <c r="C565" s="3"/>
      <c r="D565" s="3"/>
      <c r="E565" s="3"/>
      <c r="F565" s="3"/>
      <c r="G565" s="3"/>
      <c r="H565" s="3"/>
      <c r="I565" s="3"/>
      <c r="J565" s="3"/>
      <c r="K565" s="20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20"/>
      <c r="Y565" s="3"/>
    </row>
    <row r="566">
      <c r="A566" s="3"/>
      <c r="B566" s="20"/>
      <c r="C566" s="3"/>
      <c r="D566" s="3"/>
      <c r="E566" s="3"/>
      <c r="F566" s="3"/>
      <c r="G566" s="3"/>
      <c r="H566" s="3"/>
      <c r="I566" s="3"/>
      <c r="J566" s="3"/>
      <c r="K566" s="20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20"/>
      <c r="Y566" s="3"/>
    </row>
    <row r="567">
      <c r="A567" s="3"/>
      <c r="B567" s="20"/>
      <c r="C567" s="3"/>
      <c r="D567" s="3"/>
      <c r="E567" s="3"/>
      <c r="F567" s="3"/>
      <c r="G567" s="3"/>
      <c r="H567" s="3"/>
      <c r="I567" s="3"/>
      <c r="J567" s="3"/>
      <c r="K567" s="20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20"/>
      <c r="Y567" s="3"/>
    </row>
    <row r="568">
      <c r="A568" s="3"/>
      <c r="B568" s="20"/>
      <c r="C568" s="3"/>
      <c r="D568" s="3"/>
      <c r="E568" s="3"/>
      <c r="F568" s="3"/>
      <c r="G568" s="3"/>
      <c r="H568" s="3"/>
      <c r="I568" s="3"/>
      <c r="J568" s="3"/>
      <c r="K568" s="20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20"/>
      <c r="Y568" s="3"/>
    </row>
    <row r="569">
      <c r="A569" s="3"/>
      <c r="B569" s="20"/>
      <c r="C569" s="3"/>
      <c r="D569" s="3"/>
      <c r="E569" s="3"/>
      <c r="F569" s="3"/>
      <c r="G569" s="3"/>
      <c r="H569" s="3"/>
      <c r="I569" s="3"/>
      <c r="J569" s="3"/>
      <c r="K569" s="20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20"/>
      <c r="Y569" s="3"/>
    </row>
    <row r="570">
      <c r="A570" s="3"/>
      <c r="B570" s="20"/>
      <c r="C570" s="3"/>
      <c r="D570" s="3"/>
      <c r="E570" s="3"/>
      <c r="F570" s="3"/>
      <c r="G570" s="3"/>
      <c r="H570" s="3"/>
      <c r="I570" s="3"/>
      <c r="J570" s="3"/>
      <c r="K570" s="20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20"/>
      <c r="Y570" s="3"/>
    </row>
    <row r="571">
      <c r="A571" s="3"/>
      <c r="B571" s="20"/>
      <c r="C571" s="3"/>
      <c r="D571" s="3"/>
      <c r="E571" s="3"/>
      <c r="F571" s="3"/>
      <c r="G571" s="3"/>
      <c r="H571" s="3"/>
      <c r="I571" s="3"/>
      <c r="J571" s="3"/>
      <c r="K571" s="20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20"/>
      <c r="Y571" s="3"/>
    </row>
    <row r="572">
      <c r="A572" s="3"/>
      <c r="B572" s="20"/>
      <c r="C572" s="3"/>
      <c r="D572" s="3"/>
      <c r="E572" s="3"/>
      <c r="F572" s="3"/>
      <c r="G572" s="3"/>
      <c r="H572" s="3"/>
      <c r="I572" s="3"/>
      <c r="J572" s="3"/>
      <c r="K572" s="20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20"/>
      <c r="Y572" s="3"/>
    </row>
    <row r="573">
      <c r="A573" s="3"/>
      <c r="B573" s="20"/>
      <c r="C573" s="3"/>
      <c r="D573" s="3"/>
      <c r="E573" s="3"/>
      <c r="F573" s="3"/>
      <c r="G573" s="3"/>
      <c r="H573" s="3"/>
      <c r="I573" s="3"/>
      <c r="J573" s="3"/>
      <c r="K573" s="20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20"/>
      <c r="Y573" s="3"/>
    </row>
    <row r="574">
      <c r="A574" s="3"/>
      <c r="B574" s="20"/>
      <c r="C574" s="3"/>
      <c r="D574" s="3"/>
      <c r="E574" s="3"/>
      <c r="F574" s="3"/>
      <c r="G574" s="3"/>
      <c r="H574" s="3"/>
      <c r="I574" s="3"/>
      <c r="J574" s="3"/>
      <c r="K574" s="20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20"/>
      <c r="Y574" s="3"/>
    </row>
    <row r="575">
      <c r="A575" s="3"/>
      <c r="B575" s="20"/>
      <c r="C575" s="3"/>
      <c r="D575" s="3"/>
      <c r="E575" s="3"/>
      <c r="F575" s="3"/>
      <c r="G575" s="3"/>
      <c r="H575" s="3"/>
      <c r="I575" s="3"/>
      <c r="J575" s="3"/>
      <c r="K575" s="20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20"/>
      <c r="Y575" s="3"/>
    </row>
    <row r="576">
      <c r="A576" s="3"/>
      <c r="B576" s="20"/>
      <c r="C576" s="3"/>
      <c r="D576" s="3"/>
      <c r="E576" s="3"/>
      <c r="F576" s="3"/>
      <c r="G576" s="3"/>
      <c r="H576" s="3"/>
      <c r="I576" s="3"/>
      <c r="J576" s="3"/>
      <c r="K576" s="20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20"/>
      <c r="Y576" s="3"/>
    </row>
    <row r="577">
      <c r="A577" s="3"/>
      <c r="B577" s="20"/>
      <c r="C577" s="3"/>
      <c r="D577" s="3"/>
      <c r="E577" s="3"/>
      <c r="F577" s="3"/>
      <c r="G577" s="3"/>
      <c r="H577" s="3"/>
      <c r="I577" s="3"/>
      <c r="J577" s="3"/>
      <c r="K577" s="20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20"/>
      <c r="Y577" s="3"/>
    </row>
    <row r="578">
      <c r="A578" s="3"/>
      <c r="B578" s="20"/>
      <c r="C578" s="3"/>
      <c r="D578" s="3"/>
      <c r="E578" s="3"/>
      <c r="F578" s="3"/>
      <c r="G578" s="3"/>
      <c r="H578" s="3"/>
      <c r="I578" s="3"/>
      <c r="J578" s="3"/>
      <c r="K578" s="20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20"/>
      <c r="Y578" s="3"/>
    </row>
    <row r="579">
      <c r="A579" s="3"/>
      <c r="B579" s="20"/>
      <c r="C579" s="3"/>
      <c r="D579" s="3"/>
      <c r="E579" s="3"/>
      <c r="F579" s="3"/>
      <c r="G579" s="3"/>
      <c r="H579" s="3"/>
      <c r="I579" s="3"/>
      <c r="J579" s="3"/>
      <c r="K579" s="20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20"/>
      <c r="Y579" s="3"/>
    </row>
    <row r="580">
      <c r="A580" s="3"/>
      <c r="B580" s="20"/>
      <c r="C580" s="3"/>
      <c r="D580" s="3"/>
      <c r="E580" s="3"/>
      <c r="F580" s="3"/>
      <c r="G580" s="3"/>
      <c r="H580" s="3"/>
      <c r="I580" s="3"/>
      <c r="J580" s="3"/>
      <c r="K580" s="20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20"/>
      <c r="Y580" s="3"/>
    </row>
    <row r="581">
      <c r="A581" s="3"/>
      <c r="B581" s="20"/>
      <c r="C581" s="3"/>
      <c r="D581" s="3"/>
      <c r="E581" s="3"/>
      <c r="F581" s="3"/>
      <c r="G581" s="3"/>
      <c r="H581" s="3"/>
      <c r="I581" s="3"/>
      <c r="J581" s="3"/>
      <c r="K581" s="20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20"/>
      <c r="Y581" s="3"/>
    </row>
    <row r="582">
      <c r="A582" s="3"/>
      <c r="B582" s="20"/>
      <c r="C582" s="3"/>
      <c r="D582" s="3"/>
      <c r="E582" s="3"/>
      <c r="F582" s="3"/>
      <c r="G582" s="3"/>
      <c r="H582" s="3"/>
      <c r="I582" s="3"/>
      <c r="J582" s="3"/>
      <c r="K582" s="20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20"/>
      <c r="Y582" s="3"/>
    </row>
    <row r="583">
      <c r="A583" s="3"/>
      <c r="B583" s="20"/>
      <c r="C583" s="3"/>
      <c r="D583" s="3"/>
      <c r="E583" s="3"/>
      <c r="F583" s="3"/>
      <c r="G583" s="3"/>
      <c r="H583" s="3"/>
      <c r="I583" s="3"/>
      <c r="J583" s="3"/>
      <c r="K583" s="20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20"/>
      <c r="Y583" s="3"/>
    </row>
    <row r="584">
      <c r="A584" s="3"/>
      <c r="B584" s="20"/>
      <c r="C584" s="3"/>
      <c r="D584" s="3"/>
      <c r="E584" s="3"/>
      <c r="F584" s="3"/>
      <c r="G584" s="3"/>
      <c r="H584" s="3"/>
      <c r="I584" s="3"/>
      <c r="J584" s="3"/>
      <c r="K584" s="20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20"/>
      <c r="Y584" s="3"/>
    </row>
    <row r="585">
      <c r="A585" s="3"/>
      <c r="B585" s="20"/>
      <c r="C585" s="3"/>
      <c r="D585" s="3"/>
      <c r="E585" s="3"/>
      <c r="F585" s="3"/>
      <c r="G585" s="3"/>
      <c r="H585" s="3"/>
      <c r="I585" s="3"/>
      <c r="J585" s="3"/>
      <c r="K585" s="20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20"/>
      <c r="Y585" s="3"/>
    </row>
    <row r="586">
      <c r="A586" s="3"/>
      <c r="B586" s="20"/>
      <c r="C586" s="3"/>
      <c r="D586" s="3"/>
      <c r="E586" s="3"/>
      <c r="F586" s="3"/>
      <c r="G586" s="3"/>
      <c r="H586" s="3"/>
      <c r="I586" s="3"/>
      <c r="J586" s="3"/>
      <c r="K586" s="20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20"/>
      <c r="Y586" s="3"/>
    </row>
    <row r="587">
      <c r="A587" s="3"/>
      <c r="B587" s="20"/>
      <c r="C587" s="3"/>
      <c r="D587" s="3"/>
      <c r="E587" s="3"/>
      <c r="F587" s="3"/>
      <c r="G587" s="3"/>
      <c r="H587" s="3"/>
      <c r="I587" s="3"/>
      <c r="J587" s="3"/>
      <c r="K587" s="20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20"/>
      <c r="Y587" s="3"/>
    </row>
    <row r="588">
      <c r="A588" s="3"/>
      <c r="B588" s="20"/>
      <c r="C588" s="3"/>
      <c r="D588" s="3"/>
      <c r="E588" s="3"/>
      <c r="F588" s="3"/>
      <c r="G588" s="3"/>
      <c r="H588" s="3"/>
      <c r="I588" s="3"/>
      <c r="J588" s="3"/>
      <c r="K588" s="20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20"/>
      <c r="Y588" s="3"/>
    </row>
    <row r="589">
      <c r="A589" s="3"/>
      <c r="B589" s="20"/>
      <c r="C589" s="3"/>
      <c r="D589" s="3"/>
      <c r="E589" s="3"/>
      <c r="F589" s="3"/>
      <c r="G589" s="3"/>
      <c r="H589" s="3"/>
      <c r="I589" s="3"/>
      <c r="J589" s="3"/>
      <c r="K589" s="20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20"/>
      <c r="Y589" s="3"/>
    </row>
    <row r="590">
      <c r="A590" s="3"/>
      <c r="B590" s="20"/>
      <c r="C590" s="3"/>
      <c r="D590" s="3"/>
      <c r="E590" s="3"/>
      <c r="F590" s="3"/>
      <c r="G590" s="3"/>
      <c r="H590" s="3"/>
      <c r="I590" s="3"/>
      <c r="J590" s="3"/>
      <c r="K590" s="20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20"/>
      <c r="Y590" s="3"/>
    </row>
    <row r="591">
      <c r="A591" s="3"/>
      <c r="B591" s="20"/>
      <c r="C591" s="3"/>
      <c r="D591" s="3"/>
      <c r="E591" s="3"/>
      <c r="F591" s="3"/>
      <c r="G591" s="3"/>
      <c r="H591" s="3"/>
      <c r="I591" s="3"/>
      <c r="J591" s="3"/>
      <c r="K591" s="20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20"/>
      <c r="Y591" s="3"/>
    </row>
    <row r="592">
      <c r="A592" s="3"/>
      <c r="B592" s="20"/>
      <c r="C592" s="3"/>
      <c r="D592" s="3"/>
      <c r="E592" s="3"/>
      <c r="F592" s="3"/>
      <c r="G592" s="3"/>
      <c r="H592" s="3"/>
      <c r="I592" s="3"/>
      <c r="J592" s="3"/>
      <c r="K592" s="20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20"/>
      <c r="Y592" s="3"/>
    </row>
    <row r="593">
      <c r="A593" s="3"/>
      <c r="B593" s="20"/>
      <c r="C593" s="3"/>
      <c r="D593" s="3"/>
      <c r="E593" s="3"/>
      <c r="F593" s="3"/>
      <c r="G593" s="3"/>
      <c r="H593" s="3"/>
      <c r="I593" s="3"/>
      <c r="J593" s="3"/>
      <c r="K593" s="20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20"/>
      <c r="Y593" s="3"/>
    </row>
    <row r="594">
      <c r="A594" s="3"/>
      <c r="B594" s="20"/>
      <c r="C594" s="3"/>
      <c r="D594" s="3"/>
      <c r="E594" s="3"/>
      <c r="F594" s="3"/>
      <c r="G594" s="3"/>
      <c r="H594" s="3"/>
      <c r="I594" s="3"/>
      <c r="J594" s="3"/>
      <c r="K594" s="20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20"/>
      <c r="Y594" s="3"/>
    </row>
    <row r="595">
      <c r="A595" s="3"/>
      <c r="B595" s="20"/>
      <c r="C595" s="3"/>
      <c r="D595" s="3"/>
      <c r="E595" s="3"/>
      <c r="F595" s="3"/>
      <c r="G595" s="3"/>
      <c r="H595" s="3"/>
      <c r="I595" s="3"/>
      <c r="J595" s="3"/>
      <c r="K595" s="20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20"/>
      <c r="Y595" s="3"/>
    </row>
    <row r="596">
      <c r="A596" s="3"/>
      <c r="B596" s="20"/>
      <c r="C596" s="3"/>
      <c r="D596" s="3"/>
      <c r="E596" s="3"/>
      <c r="F596" s="3"/>
      <c r="G596" s="3"/>
      <c r="H596" s="3"/>
      <c r="I596" s="3"/>
      <c r="J596" s="3"/>
      <c r="K596" s="20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20"/>
      <c r="Y596" s="3"/>
    </row>
    <row r="597">
      <c r="A597" s="3"/>
      <c r="B597" s="20"/>
      <c r="C597" s="3"/>
      <c r="D597" s="3"/>
      <c r="E597" s="3"/>
      <c r="F597" s="3"/>
      <c r="G597" s="3"/>
      <c r="H597" s="3"/>
      <c r="I597" s="3"/>
      <c r="J597" s="3"/>
      <c r="K597" s="20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20"/>
      <c r="Y597" s="3"/>
    </row>
    <row r="598">
      <c r="A598" s="3"/>
      <c r="B598" s="20"/>
      <c r="C598" s="3"/>
      <c r="D598" s="3"/>
      <c r="E598" s="3"/>
      <c r="F598" s="3"/>
      <c r="G598" s="3"/>
      <c r="H598" s="3"/>
      <c r="I598" s="3"/>
      <c r="J598" s="3"/>
      <c r="K598" s="20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20"/>
      <c r="Y598" s="3"/>
    </row>
    <row r="599">
      <c r="A599" s="3"/>
      <c r="B599" s="20"/>
      <c r="C599" s="3"/>
      <c r="D599" s="3"/>
      <c r="E599" s="3"/>
      <c r="F599" s="3"/>
      <c r="G599" s="3"/>
      <c r="H599" s="3"/>
      <c r="I599" s="3"/>
      <c r="J599" s="3"/>
      <c r="K599" s="20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20"/>
      <c r="Y599" s="3"/>
    </row>
    <row r="600">
      <c r="A600" s="3"/>
      <c r="B600" s="20"/>
      <c r="C600" s="3"/>
      <c r="D600" s="3"/>
      <c r="E600" s="3"/>
      <c r="F600" s="3"/>
      <c r="G600" s="3"/>
      <c r="H600" s="3"/>
      <c r="I600" s="3"/>
      <c r="J600" s="3"/>
      <c r="K600" s="20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20"/>
      <c r="Y600" s="3"/>
    </row>
    <row r="601">
      <c r="A601" s="3"/>
      <c r="B601" s="20"/>
      <c r="C601" s="3"/>
      <c r="D601" s="3"/>
      <c r="E601" s="3"/>
      <c r="F601" s="3"/>
      <c r="G601" s="3"/>
      <c r="H601" s="3"/>
      <c r="I601" s="3"/>
      <c r="J601" s="3"/>
      <c r="K601" s="20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20"/>
      <c r="Y601" s="3"/>
    </row>
    <row r="602">
      <c r="A602" s="3"/>
      <c r="B602" s="20"/>
      <c r="C602" s="3"/>
      <c r="D602" s="3"/>
      <c r="E602" s="3"/>
      <c r="F602" s="3"/>
      <c r="G602" s="3"/>
      <c r="H602" s="3"/>
      <c r="I602" s="3"/>
      <c r="J602" s="3"/>
      <c r="K602" s="20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20"/>
      <c r="Y602" s="3"/>
    </row>
    <row r="603">
      <c r="A603" s="3"/>
      <c r="B603" s="20"/>
      <c r="C603" s="3"/>
      <c r="D603" s="3"/>
      <c r="E603" s="3"/>
      <c r="F603" s="3"/>
      <c r="G603" s="3"/>
      <c r="H603" s="3"/>
      <c r="I603" s="3"/>
      <c r="J603" s="3"/>
      <c r="K603" s="20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20"/>
      <c r="Y603" s="3"/>
    </row>
    <row r="604">
      <c r="A604" s="3"/>
      <c r="B604" s="20"/>
      <c r="C604" s="3"/>
      <c r="D604" s="3"/>
      <c r="E604" s="3"/>
      <c r="F604" s="3"/>
      <c r="G604" s="3"/>
      <c r="H604" s="3"/>
      <c r="I604" s="3"/>
      <c r="J604" s="3"/>
      <c r="K604" s="20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20"/>
      <c r="Y604" s="3"/>
    </row>
    <row r="605">
      <c r="A605" s="3"/>
      <c r="B605" s="20"/>
      <c r="C605" s="3"/>
      <c r="D605" s="3"/>
      <c r="E605" s="3"/>
      <c r="F605" s="3"/>
      <c r="G605" s="3"/>
      <c r="H605" s="3"/>
      <c r="I605" s="3"/>
      <c r="J605" s="3"/>
      <c r="K605" s="20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20"/>
      <c r="Y605" s="3"/>
    </row>
    <row r="606">
      <c r="A606" s="3"/>
      <c r="B606" s="20"/>
      <c r="C606" s="3"/>
      <c r="D606" s="3"/>
      <c r="E606" s="3"/>
      <c r="F606" s="3"/>
      <c r="G606" s="3"/>
      <c r="H606" s="3"/>
      <c r="I606" s="3"/>
      <c r="J606" s="3"/>
      <c r="K606" s="20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20"/>
      <c r="Y606" s="3"/>
    </row>
    <row r="607">
      <c r="A607" s="3"/>
      <c r="B607" s="20"/>
      <c r="C607" s="3"/>
      <c r="D607" s="3"/>
      <c r="E607" s="3"/>
      <c r="F607" s="3"/>
      <c r="G607" s="3"/>
      <c r="H607" s="3"/>
      <c r="I607" s="3"/>
      <c r="J607" s="3"/>
      <c r="K607" s="20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20"/>
      <c r="Y607" s="3"/>
    </row>
    <row r="608">
      <c r="A608" s="3"/>
      <c r="B608" s="20"/>
      <c r="C608" s="3"/>
      <c r="D608" s="3"/>
      <c r="E608" s="3"/>
      <c r="F608" s="3"/>
      <c r="G608" s="3"/>
      <c r="H608" s="3"/>
      <c r="I608" s="3"/>
      <c r="J608" s="3"/>
      <c r="K608" s="20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20"/>
      <c r="Y608" s="3"/>
    </row>
    <row r="609">
      <c r="A609" s="3"/>
      <c r="B609" s="20"/>
      <c r="C609" s="3"/>
      <c r="D609" s="3"/>
      <c r="E609" s="3"/>
      <c r="F609" s="3"/>
      <c r="G609" s="3"/>
      <c r="H609" s="3"/>
      <c r="I609" s="3"/>
      <c r="J609" s="3"/>
      <c r="K609" s="20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20"/>
      <c r="Y609" s="3"/>
    </row>
    <row r="610">
      <c r="A610" s="3"/>
      <c r="B610" s="20"/>
      <c r="C610" s="3"/>
      <c r="D610" s="3"/>
      <c r="E610" s="3"/>
      <c r="F610" s="3"/>
      <c r="G610" s="3"/>
      <c r="H610" s="3"/>
      <c r="I610" s="3"/>
      <c r="J610" s="3"/>
      <c r="K610" s="20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20"/>
      <c r="Y610" s="3"/>
    </row>
    <row r="611">
      <c r="A611" s="3"/>
      <c r="B611" s="20"/>
      <c r="C611" s="3"/>
      <c r="D611" s="3"/>
      <c r="E611" s="3"/>
      <c r="F611" s="3"/>
      <c r="G611" s="3"/>
      <c r="H611" s="3"/>
      <c r="I611" s="3"/>
      <c r="J611" s="3"/>
      <c r="K611" s="20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20"/>
      <c r="Y611" s="3"/>
    </row>
    <row r="612">
      <c r="A612" s="3"/>
      <c r="B612" s="20"/>
      <c r="C612" s="3"/>
      <c r="D612" s="3"/>
      <c r="E612" s="3"/>
      <c r="F612" s="3"/>
      <c r="G612" s="3"/>
      <c r="H612" s="3"/>
      <c r="I612" s="3"/>
      <c r="J612" s="3"/>
      <c r="K612" s="20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20"/>
      <c r="Y612" s="3"/>
    </row>
    <row r="613">
      <c r="A613" s="3"/>
      <c r="B613" s="20"/>
      <c r="C613" s="3"/>
      <c r="D613" s="3"/>
      <c r="E613" s="3"/>
      <c r="F613" s="3"/>
      <c r="G613" s="3"/>
      <c r="H613" s="3"/>
      <c r="I613" s="3"/>
      <c r="J613" s="3"/>
      <c r="K613" s="20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20"/>
      <c r="Y613" s="3"/>
    </row>
    <row r="614">
      <c r="A614" s="3"/>
      <c r="B614" s="20"/>
      <c r="C614" s="3"/>
      <c r="D614" s="3"/>
      <c r="E614" s="3"/>
      <c r="F614" s="3"/>
      <c r="G614" s="3"/>
      <c r="H614" s="3"/>
      <c r="I614" s="3"/>
      <c r="J614" s="3"/>
      <c r="K614" s="20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20"/>
      <c r="Y614" s="3"/>
    </row>
    <row r="615">
      <c r="A615" s="3"/>
      <c r="B615" s="20"/>
      <c r="C615" s="3"/>
      <c r="D615" s="3"/>
      <c r="E615" s="3"/>
      <c r="F615" s="3"/>
      <c r="G615" s="3"/>
      <c r="H615" s="3"/>
      <c r="I615" s="3"/>
      <c r="J615" s="3"/>
      <c r="K615" s="20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20"/>
      <c r="Y615" s="3"/>
    </row>
    <row r="616">
      <c r="A616" s="3"/>
      <c r="B616" s="20"/>
      <c r="C616" s="3"/>
      <c r="D616" s="3"/>
      <c r="E616" s="3"/>
      <c r="F616" s="3"/>
      <c r="G616" s="3"/>
      <c r="H616" s="3"/>
      <c r="I616" s="3"/>
      <c r="J616" s="3"/>
      <c r="K616" s="20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20"/>
      <c r="Y616" s="3"/>
    </row>
    <row r="617">
      <c r="A617" s="3"/>
      <c r="B617" s="20"/>
      <c r="C617" s="3"/>
      <c r="D617" s="3"/>
      <c r="E617" s="3"/>
      <c r="F617" s="3"/>
      <c r="G617" s="3"/>
      <c r="H617" s="3"/>
      <c r="I617" s="3"/>
      <c r="J617" s="3"/>
      <c r="K617" s="20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20"/>
      <c r="Y617" s="3"/>
    </row>
    <row r="618">
      <c r="A618" s="3"/>
      <c r="B618" s="20"/>
      <c r="C618" s="3"/>
      <c r="D618" s="3"/>
      <c r="E618" s="3"/>
      <c r="F618" s="3"/>
      <c r="G618" s="3"/>
      <c r="H618" s="3"/>
      <c r="I618" s="3"/>
      <c r="J618" s="3"/>
      <c r="K618" s="20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20"/>
      <c r="Y618" s="3"/>
    </row>
    <row r="619">
      <c r="A619" s="3"/>
      <c r="B619" s="20"/>
      <c r="C619" s="3"/>
      <c r="D619" s="3"/>
      <c r="E619" s="3"/>
      <c r="F619" s="3"/>
      <c r="G619" s="3"/>
      <c r="H619" s="3"/>
      <c r="I619" s="3"/>
      <c r="J619" s="3"/>
      <c r="K619" s="20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20"/>
      <c r="Y619" s="3"/>
    </row>
    <row r="620">
      <c r="A620" s="3"/>
      <c r="B620" s="20"/>
      <c r="C620" s="3"/>
      <c r="D620" s="3"/>
      <c r="E620" s="3"/>
      <c r="F620" s="3"/>
      <c r="G620" s="3"/>
      <c r="H620" s="3"/>
      <c r="I620" s="3"/>
      <c r="J620" s="3"/>
      <c r="K620" s="20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20"/>
      <c r="Y620" s="3"/>
    </row>
    <row r="621">
      <c r="A621" s="3"/>
      <c r="B621" s="20"/>
      <c r="C621" s="3"/>
      <c r="D621" s="3"/>
      <c r="E621" s="3"/>
      <c r="F621" s="3"/>
      <c r="G621" s="3"/>
      <c r="H621" s="3"/>
      <c r="I621" s="3"/>
      <c r="J621" s="3"/>
      <c r="K621" s="20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20"/>
      <c r="Y621" s="3"/>
    </row>
    <row r="622">
      <c r="A622" s="3"/>
      <c r="B622" s="20"/>
      <c r="C622" s="3"/>
      <c r="D622" s="3"/>
      <c r="E622" s="3"/>
      <c r="F622" s="3"/>
      <c r="G622" s="3"/>
      <c r="H622" s="3"/>
      <c r="I622" s="3"/>
      <c r="J622" s="3"/>
      <c r="K622" s="20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20"/>
      <c r="Y622" s="3"/>
    </row>
    <row r="623">
      <c r="A623" s="3"/>
      <c r="B623" s="20"/>
      <c r="C623" s="3"/>
      <c r="D623" s="3"/>
      <c r="E623" s="3"/>
      <c r="F623" s="3"/>
      <c r="G623" s="3"/>
      <c r="H623" s="3"/>
      <c r="I623" s="3"/>
      <c r="J623" s="3"/>
      <c r="K623" s="20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20"/>
      <c r="Y623" s="3"/>
    </row>
    <row r="624">
      <c r="A624" s="3"/>
      <c r="B624" s="20"/>
      <c r="C624" s="3"/>
      <c r="D624" s="3"/>
      <c r="E624" s="3"/>
      <c r="F624" s="3"/>
      <c r="G624" s="3"/>
      <c r="H624" s="3"/>
      <c r="I624" s="3"/>
      <c r="J624" s="3"/>
      <c r="K624" s="20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20"/>
      <c r="Y624" s="3"/>
    </row>
    <row r="625">
      <c r="A625" s="3"/>
      <c r="B625" s="20"/>
      <c r="C625" s="3"/>
      <c r="D625" s="3"/>
      <c r="E625" s="3"/>
      <c r="F625" s="3"/>
      <c r="G625" s="3"/>
      <c r="H625" s="3"/>
      <c r="I625" s="3"/>
      <c r="J625" s="3"/>
      <c r="K625" s="20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20"/>
      <c r="Y625" s="3"/>
    </row>
    <row r="626">
      <c r="A626" s="3"/>
      <c r="B626" s="20"/>
      <c r="C626" s="3"/>
      <c r="D626" s="3"/>
      <c r="E626" s="3"/>
      <c r="F626" s="3"/>
      <c r="G626" s="3"/>
      <c r="H626" s="3"/>
      <c r="I626" s="3"/>
      <c r="J626" s="3"/>
      <c r="K626" s="20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20"/>
      <c r="Y626" s="3"/>
    </row>
    <row r="627">
      <c r="A627" s="3"/>
      <c r="B627" s="20"/>
      <c r="C627" s="3"/>
      <c r="D627" s="3"/>
      <c r="E627" s="3"/>
      <c r="F627" s="3"/>
      <c r="G627" s="3"/>
      <c r="H627" s="3"/>
      <c r="I627" s="3"/>
      <c r="J627" s="3"/>
      <c r="K627" s="20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20"/>
      <c r="Y627" s="3"/>
    </row>
    <row r="628">
      <c r="A628" s="3"/>
      <c r="B628" s="20"/>
      <c r="C628" s="3"/>
      <c r="D628" s="3"/>
      <c r="E628" s="3"/>
      <c r="F628" s="3"/>
      <c r="G628" s="3"/>
      <c r="H628" s="3"/>
      <c r="I628" s="3"/>
      <c r="J628" s="3"/>
      <c r="K628" s="20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20"/>
      <c r="Y628" s="3"/>
    </row>
    <row r="629">
      <c r="A629" s="3"/>
      <c r="B629" s="20"/>
      <c r="C629" s="3"/>
      <c r="D629" s="3"/>
      <c r="E629" s="3"/>
      <c r="F629" s="3"/>
      <c r="G629" s="3"/>
      <c r="H629" s="3"/>
      <c r="I629" s="3"/>
      <c r="J629" s="3"/>
      <c r="K629" s="20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20"/>
      <c r="Y629" s="3"/>
    </row>
    <row r="630">
      <c r="A630" s="3"/>
      <c r="B630" s="20"/>
      <c r="C630" s="3"/>
      <c r="D630" s="3"/>
      <c r="E630" s="3"/>
      <c r="F630" s="3"/>
      <c r="G630" s="3"/>
      <c r="H630" s="3"/>
      <c r="I630" s="3"/>
      <c r="J630" s="3"/>
      <c r="K630" s="20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20"/>
      <c r="Y630" s="3"/>
    </row>
    <row r="631">
      <c r="A631" s="3"/>
      <c r="B631" s="20"/>
      <c r="C631" s="3"/>
      <c r="D631" s="3"/>
      <c r="E631" s="3"/>
      <c r="F631" s="3"/>
      <c r="G631" s="3"/>
      <c r="H631" s="3"/>
      <c r="I631" s="3"/>
      <c r="J631" s="3"/>
      <c r="K631" s="20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20"/>
      <c r="Y631" s="3"/>
    </row>
    <row r="632">
      <c r="A632" s="3"/>
      <c r="B632" s="20"/>
      <c r="C632" s="3"/>
      <c r="D632" s="3"/>
      <c r="E632" s="3"/>
      <c r="F632" s="3"/>
      <c r="G632" s="3"/>
      <c r="H632" s="3"/>
      <c r="I632" s="3"/>
      <c r="J632" s="3"/>
      <c r="K632" s="20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20"/>
      <c r="Y632" s="3"/>
    </row>
    <row r="633">
      <c r="A633" s="3"/>
      <c r="B633" s="20"/>
      <c r="C633" s="3"/>
      <c r="D633" s="3"/>
      <c r="E633" s="3"/>
      <c r="F633" s="3"/>
      <c r="G633" s="3"/>
      <c r="H633" s="3"/>
      <c r="I633" s="3"/>
      <c r="J633" s="3"/>
      <c r="K633" s="20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20"/>
      <c r="Y633" s="3"/>
    </row>
    <row r="634">
      <c r="A634" s="3"/>
      <c r="B634" s="20"/>
      <c r="C634" s="3"/>
      <c r="D634" s="3"/>
      <c r="E634" s="3"/>
      <c r="F634" s="3"/>
      <c r="G634" s="3"/>
      <c r="H634" s="3"/>
      <c r="I634" s="3"/>
      <c r="J634" s="3"/>
      <c r="K634" s="20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20"/>
      <c r="Y634" s="3"/>
    </row>
    <row r="635">
      <c r="A635" s="3"/>
      <c r="B635" s="20"/>
      <c r="C635" s="3"/>
      <c r="D635" s="3"/>
      <c r="E635" s="3"/>
      <c r="F635" s="3"/>
      <c r="G635" s="3"/>
      <c r="H635" s="3"/>
      <c r="I635" s="3"/>
      <c r="J635" s="3"/>
      <c r="K635" s="20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20"/>
      <c r="Y635" s="3"/>
    </row>
    <row r="636">
      <c r="A636" s="3"/>
      <c r="B636" s="20"/>
      <c r="C636" s="3"/>
      <c r="D636" s="3"/>
      <c r="E636" s="3"/>
      <c r="F636" s="3"/>
      <c r="G636" s="3"/>
      <c r="H636" s="3"/>
      <c r="I636" s="3"/>
      <c r="J636" s="3"/>
      <c r="K636" s="20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20"/>
      <c r="Y636" s="3"/>
    </row>
    <row r="637">
      <c r="A637" s="3"/>
      <c r="B637" s="20"/>
      <c r="C637" s="3"/>
      <c r="D637" s="3"/>
      <c r="E637" s="3"/>
      <c r="F637" s="3"/>
      <c r="G637" s="3"/>
      <c r="H637" s="3"/>
      <c r="I637" s="3"/>
      <c r="J637" s="3"/>
      <c r="K637" s="20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20"/>
      <c r="Y637" s="3"/>
    </row>
    <row r="638">
      <c r="A638" s="3"/>
      <c r="B638" s="20"/>
      <c r="C638" s="3"/>
      <c r="D638" s="3"/>
      <c r="E638" s="3"/>
      <c r="F638" s="3"/>
      <c r="G638" s="3"/>
      <c r="H638" s="3"/>
      <c r="I638" s="3"/>
      <c r="J638" s="3"/>
      <c r="K638" s="20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20"/>
      <c r="Y638" s="3"/>
    </row>
    <row r="639">
      <c r="A639" s="3"/>
      <c r="B639" s="20"/>
      <c r="C639" s="3"/>
      <c r="D639" s="3"/>
      <c r="E639" s="3"/>
      <c r="F639" s="3"/>
      <c r="G639" s="3"/>
      <c r="H639" s="3"/>
      <c r="I639" s="3"/>
      <c r="J639" s="3"/>
      <c r="K639" s="20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20"/>
      <c r="Y639" s="3"/>
    </row>
    <row r="640">
      <c r="A640" s="3"/>
      <c r="B640" s="20"/>
      <c r="C640" s="3"/>
      <c r="D640" s="3"/>
      <c r="E640" s="3"/>
      <c r="F640" s="3"/>
      <c r="G640" s="3"/>
      <c r="H640" s="3"/>
      <c r="I640" s="3"/>
      <c r="J640" s="3"/>
      <c r="K640" s="20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20"/>
      <c r="Y640" s="3"/>
    </row>
    <row r="641">
      <c r="A641" s="3"/>
      <c r="B641" s="20"/>
      <c r="C641" s="3"/>
      <c r="D641" s="3"/>
      <c r="E641" s="3"/>
      <c r="F641" s="3"/>
      <c r="G641" s="3"/>
      <c r="H641" s="3"/>
      <c r="I641" s="3"/>
      <c r="J641" s="3"/>
      <c r="K641" s="20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20"/>
      <c r="Y641" s="3"/>
    </row>
    <row r="642">
      <c r="A642" s="3"/>
      <c r="B642" s="20"/>
      <c r="C642" s="3"/>
      <c r="D642" s="3"/>
      <c r="E642" s="3"/>
      <c r="F642" s="3"/>
      <c r="G642" s="3"/>
      <c r="H642" s="3"/>
      <c r="I642" s="3"/>
      <c r="J642" s="3"/>
      <c r="K642" s="20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20"/>
      <c r="Y642" s="3"/>
    </row>
    <row r="643">
      <c r="A643" s="3"/>
      <c r="B643" s="20"/>
      <c r="C643" s="3"/>
      <c r="D643" s="3"/>
      <c r="E643" s="3"/>
      <c r="F643" s="3"/>
      <c r="G643" s="3"/>
      <c r="H643" s="3"/>
      <c r="I643" s="3"/>
      <c r="J643" s="3"/>
      <c r="K643" s="20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20"/>
      <c r="Y643" s="3"/>
    </row>
    <row r="644">
      <c r="A644" s="3"/>
      <c r="B644" s="20"/>
      <c r="C644" s="3"/>
      <c r="D644" s="3"/>
      <c r="E644" s="3"/>
      <c r="F644" s="3"/>
      <c r="G644" s="3"/>
      <c r="H644" s="3"/>
      <c r="I644" s="3"/>
      <c r="J644" s="3"/>
      <c r="K644" s="20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20"/>
      <c r="Y644" s="3"/>
    </row>
    <row r="645">
      <c r="A645" s="3"/>
      <c r="B645" s="20"/>
      <c r="C645" s="3"/>
      <c r="D645" s="3"/>
      <c r="E645" s="3"/>
      <c r="F645" s="3"/>
      <c r="G645" s="3"/>
      <c r="H645" s="3"/>
      <c r="I645" s="3"/>
      <c r="J645" s="3"/>
      <c r="K645" s="20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20"/>
      <c r="Y645" s="3"/>
    </row>
    <row r="646">
      <c r="A646" s="3"/>
      <c r="B646" s="20"/>
      <c r="C646" s="3"/>
      <c r="D646" s="3"/>
      <c r="E646" s="3"/>
      <c r="F646" s="3"/>
      <c r="G646" s="3"/>
      <c r="H646" s="3"/>
      <c r="I646" s="3"/>
      <c r="J646" s="3"/>
      <c r="K646" s="20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20"/>
      <c r="Y646" s="3"/>
    </row>
    <row r="647">
      <c r="A647" s="3"/>
      <c r="B647" s="20"/>
      <c r="C647" s="3"/>
      <c r="D647" s="3"/>
      <c r="E647" s="3"/>
      <c r="F647" s="3"/>
      <c r="G647" s="3"/>
      <c r="H647" s="3"/>
      <c r="I647" s="3"/>
      <c r="J647" s="3"/>
      <c r="K647" s="20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20"/>
      <c r="Y647" s="3"/>
    </row>
    <row r="648">
      <c r="A648" s="3"/>
      <c r="B648" s="20"/>
      <c r="C648" s="3"/>
      <c r="D648" s="3"/>
      <c r="E648" s="3"/>
      <c r="F648" s="3"/>
      <c r="G648" s="3"/>
      <c r="H648" s="3"/>
      <c r="I648" s="3"/>
      <c r="J648" s="3"/>
      <c r="K648" s="20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20"/>
      <c r="Y648" s="3"/>
    </row>
    <row r="649">
      <c r="A649" s="3"/>
      <c r="B649" s="20"/>
      <c r="C649" s="3"/>
      <c r="D649" s="3"/>
      <c r="E649" s="3"/>
      <c r="F649" s="3"/>
      <c r="G649" s="3"/>
      <c r="H649" s="3"/>
      <c r="I649" s="3"/>
      <c r="J649" s="3"/>
      <c r="K649" s="20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20"/>
      <c r="Y649" s="3"/>
    </row>
    <row r="650">
      <c r="A650" s="3"/>
      <c r="B650" s="20"/>
      <c r="C650" s="3"/>
      <c r="D650" s="3"/>
      <c r="E650" s="3"/>
      <c r="F650" s="3"/>
      <c r="G650" s="3"/>
      <c r="H650" s="3"/>
      <c r="I650" s="3"/>
      <c r="J650" s="3"/>
      <c r="K650" s="20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20"/>
      <c r="Y650" s="3"/>
    </row>
    <row r="651">
      <c r="A651" s="3"/>
      <c r="B651" s="20"/>
      <c r="C651" s="3"/>
      <c r="D651" s="3"/>
      <c r="E651" s="3"/>
      <c r="F651" s="3"/>
      <c r="G651" s="3"/>
      <c r="H651" s="3"/>
      <c r="I651" s="3"/>
      <c r="J651" s="3"/>
      <c r="K651" s="20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20"/>
      <c r="Y651" s="3"/>
    </row>
    <row r="652">
      <c r="A652" s="3"/>
      <c r="B652" s="20"/>
      <c r="C652" s="3"/>
      <c r="D652" s="3"/>
      <c r="E652" s="3"/>
      <c r="F652" s="3"/>
      <c r="G652" s="3"/>
      <c r="H652" s="3"/>
      <c r="I652" s="3"/>
      <c r="J652" s="3"/>
      <c r="K652" s="20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20"/>
      <c r="Y652" s="3"/>
    </row>
    <row r="653">
      <c r="A653" s="3"/>
      <c r="B653" s="20"/>
      <c r="C653" s="3"/>
      <c r="D653" s="3"/>
      <c r="E653" s="3"/>
      <c r="F653" s="3"/>
      <c r="G653" s="3"/>
      <c r="H653" s="3"/>
      <c r="I653" s="3"/>
      <c r="J653" s="3"/>
      <c r="K653" s="20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20"/>
      <c r="Y653" s="3"/>
    </row>
    <row r="654">
      <c r="A654" s="3"/>
      <c r="B654" s="20"/>
      <c r="C654" s="3"/>
      <c r="D654" s="3"/>
      <c r="E654" s="3"/>
      <c r="F654" s="3"/>
      <c r="G654" s="3"/>
      <c r="H654" s="3"/>
      <c r="I654" s="3"/>
      <c r="J654" s="3"/>
      <c r="K654" s="20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20"/>
      <c r="Y654" s="3"/>
    </row>
    <row r="655">
      <c r="A655" s="3"/>
      <c r="B655" s="20"/>
      <c r="C655" s="3"/>
      <c r="D655" s="3"/>
      <c r="E655" s="3"/>
      <c r="F655" s="3"/>
      <c r="G655" s="3"/>
      <c r="H655" s="3"/>
      <c r="I655" s="3"/>
      <c r="J655" s="3"/>
      <c r="K655" s="20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20"/>
      <c r="Y655" s="3"/>
    </row>
    <row r="656">
      <c r="A656" s="3"/>
      <c r="B656" s="20"/>
      <c r="C656" s="3"/>
      <c r="D656" s="3"/>
      <c r="E656" s="3"/>
      <c r="F656" s="3"/>
      <c r="G656" s="3"/>
      <c r="H656" s="3"/>
      <c r="I656" s="3"/>
      <c r="J656" s="3"/>
      <c r="K656" s="20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20"/>
      <c r="Y656" s="3"/>
    </row>
    <row r="657">
      <c r="A657" s="3"/>
      <c r="B657" s="20"/>
      <c r="C657" s="3"/>
      <c r="D657" s="3"/>
      <c r="E657" s="3"/>
      <c r="F657" s="3"/>
      <c r="G657" s="3"/>
      <c r="H657" s="3"/>
      <c r="I657" s="3"/>
      <c r="J657" s="3"/>
      <c r="K657" s="20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20"/>
      <c r="Y657" s="3"/>
    </row>
    <row r="658">
      <c r="A658" s="3"/>
      <c r="B658" s="20"/>
      <c r="C658" s="3"/>
      <c r="D658" s="3"/>
      <c r="E658" s="3"/>
      <c r="F658" s="3"/>
      <c r="G658" s="3"/>
      <c r="H658" s="3"/>
      <c r="I658" s="3"/>
      <c r="J658" s="3"/>
      <c r="K658" s="20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20"/>
      <c r="Y658" s="3"/>
    </row>
    <row r="659">
      <c r="A659" s="3"/>
      <c r="B659" s="20"/>
      <c r="C659" s="3"/>
      <c r="D659" s="3"/>
      <c r="E659" s="3"/>
      <c r="F659" s="3"/>
      <c r="G659" s="3"/>
      <c r="H659" s="3"/>
      <c r="I659" s="3"/>
      <c r="J659" s="3"/>
      <c r="K659" s="20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20"/>
      <c r="Y659" s="3"/>
    </row>
    <row r="660">
      <c r="A660" s="3"/>
      <c r="B660" s="20"/>
      <c r="C660" s="3"/>
      <c r="D660" s="3"/>
      <c r="E660" s="3"/>
      <c r="F660" s="3"/>
      <c r="G660" s="3"/>
      <c r="H660" s="3"/>
      <c r="I660" s="3"/>
      <c r="J660" s="3"/>
      <c r="K660" s="20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20"/>
      <c r="Y660" s="3"/>
    </row>
    <row r="661">
      <c r="A661" s="3"/>
      <c r="B661" s="20"/>
      <c r="C661" s="3"/>
      <c r="D661" s="3"/>
      <c r="E661" s="3"/>
      <c r="F661" s="3"/>
      <c r="G661" s="3"/>
      <c r="H661" s="3"/>
      <c r="I661" s="3"/>
      <c r="J661" s="3"/>
      <c r="K661" s="20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20"/>
      <c r="Y661" s="3"/>
    </row>
    <row r="662">
      <c r="A662" s="3"/>
      <c r="B662" s="20"/>
      <c r="C662" s="3"/>
      <c r="D662" s="3"/>
      <c r="E662" s="3"/>
      <c r="F662" s="3"/>
      <c r="G662" s="3"/>
      <c r="H662" s="3"/>
      <c r="I662" s="3"/>
      <c r="J662" s="3"/>
      <c r="K662" s="20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20"/>
      <c r="Y662" s="3"/>
    </row>
    <row r="663">
      <c r="A663" s="3"/>
      <c r="B663" s="20"/>
      <c r="C663" s="3"/>
      <c r="D663" s="3"/>
      <c r="E663" s="3"/>
      <c r="F663" s="3"/>
      <c r="G663" s="3"/>
      <c r="H663" s="3"/>
      <c r="I663" s="3"/>
      <c r="J663" s="3"/>
      <c r="K663" s="20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20"/>
      <c r="Y663" s="3"/>
    </row>
    <row r="664">
      <c r="A664" s="3"/>
      <c r="B664" s="20"/>
      <c r="C664" s="3"/>
      <c r="D664" s="3"/>
      <c r="E664" s="3"/>
      <c r="F664" s="3"/>
      <c r="G664" s="3"/>
      <c r="H664" s="3"/>
      <c r="I664" s="3"/>
      <c r="J664" s="3"/>
      <c r="K664" s="20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20"/>
      <c r="Y664" s="3"/>
    </row>
    <row r="665">
      <c r="A665" s="3"/>
      <c r="B665" s="20"/>
      <c r="C665" s="3"/>
      <c r="D665" s="3"/>
      <c r="E665" s="3"/>
      <c r="F665" s="3"/>
      <c r="G665" s="3"/>
      <c r="H665" s="3"/>
      <c r="I665" s="3"/>
      <c r="J665" s="3"/>
      <c r="K665" s="20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20"/>
      <c r="Y665" s="3"/>
    </row>
    <row r="666">
      <c r="A666" s="3"/>
      <c r="B666" s="20"/>
      <c r="C666" s="3"/>
      <c r="D666" s="3"/>
      <c r="E666" s="3"/>
      <c r="F666" s="3"/>
      <c r="G666" s="3"/>
      <c r="H666" s="3"/>
      <c r="I666" s="3"/>
      <c r="J666" s="3"/>
      <c r="K666" s="20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20"/>
      <c r="Y666" s="3"/>
    </row>
    <row r="667">
      <c r="A667" s="3"/>
      <c r="B667" s="20"/>
      <c r="C667" s="3"/>
      <c r="D667" s="3"/>
      <c r="E667" s="3"/>
      <c r="F667" s="3"/>
      <c r="G667" s="3"/>
      <c r="H667" s="3"/>
      <c r="I667" s="3"/>
      <c r="J667" s="3"/>
      <c r="K667" s="20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20"/>
      <c r="Y667" s="3"/>
    </row>
    <row r="668">
      <c r="A668" s="3"/>
      <c r="B668" s="20"/>
      <c r="C668" s="3"/>
      <c r="D668" s="3"/>
      <c r="E668" s="3"/>
      <c r="F668" s="3"/>
      <c r="G668" s="3"/>
      <c r="H668" s="3"/>
      <c r="I668" s="3"/>
      <c r="J668" s="3"/>
      <c r="K668" s="20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20"/>
      <c r="Y668" s="3"/>
    </row>
    <row r="669">
      <c r="A669" s="3"/>
      <c r="B669" s="20"/>
      <c r="C669" s="3"/>
      <c r="D669" s="3"/>
      <c r="E669" s="3"/>
      <c r="F669" s="3"/>
      <c r="G669" s="3"/>
      <c r="H669" s="3"/>
      <c r="I669" s="3"/>
      <c r="J669" s="3"/>
      <c r="K669" s="20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20"/>
      <c r="Y669" s="3"/>
    </row>
    <row r="670">
      <c r="A670" s="3"/>
      <c r="B670" s="20"/>
      <c r="C670" s="3"/>
      <c r="D670" s="3"/>
      <c r="E670" s="3"/>
      <c r="F670" s="3"/>
      <c r="G670" s="3"/>
      <c r="H670" s="3"/>
      <c r="I670" s="3"/>
      <c r="J670" s="3"/>
      <c r="K670" s="20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20"/>
      <c r="Y670" s="3"/>
    </row>
    <row r="671">
      <c r="A671" s="3"/>
      <c r="B671" s="20"/>
      <c r="C671" s="3"/>
      <c r="D671" s="3"/>
      <c r="E671" s="3"/>
      <c r="F671" s="3"/>
      <c r="G671" s="3"/>
      <c r="H671" s="3"/>
      <c r="I671" s="3"/>
      <c r="J671" s="3"/>
      <c r="K671" s="20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20"/>
      <c r="Y671" s="3"/>
    </row>
    <row r="672">
      <c r="A672" s="3"/>
      <c r="B672" s="20"/>
      <c r="C672" s="3"/>
      <c r="D672" s="3"/>
      <c r="E672" s="3"/>
      <c r="F672" s="3"/>
      <c r="G672" s="3"/>
      <c r="H672" s="3"/>
      <c r="I672" s="3"/>
      <c r="J672" s="3"/>
      <c r="K672" s="20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20"/>
      <c r="Y672" s="3"/>
    </row>
    <row r="673">
      <c r="A673" s="3"/>
      <c r="B673" s="20"/>
      <c r="C673" s="3"/>
      <c r="D673" s="3"/>
      <c r="E673" s="3"/>
      <c r="F673" s="3"/>
      <c r="G673" s="3"/>
      <c r="H673" s="3"/>
      <c r="I673" s="3"/>
      <c r="J673" s="3"/>
      <c r="K673" s="20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20"/>
      <c r="Y673" s="3"/>
    </row>
    <row r="674">
      <c r="A674" s="3"/>
      <c r="B674" s="20"/>
      <c r="C674" s="3"/>
      <c r="D674" s="3"/>
      <c r="E674" s="3"/>
      <c r="F674" s="3"/>
      <c r="G674" s="3"/>
      <c r="H674" s="3"/>
      <c r="I674" s="3"/>
      <c r="J674" s="3"/>
      <c r="K674" s="20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20"/>
      <c r="Y674" s="3"/>
    </row>
    <row r="675">
      <c r="A675" s="3"/>
      <c r="B675" s="20"/>
      <c r="C675" s="3"/>
      <c r="D675" s="3"/>
      <c r="E675" s="3"/>
      <c r="F675" s="3"/>
      <c r="G675" s="3"/>
      <c r="H675" s="3"/>
      <c r="I675" s="3"/>
      <c r="J675" s="3"/>
      <c r="K675" s="20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20"/>
      <c r="Y675" s="3"/>
    </row>
    <row r="676">
      <c r="A676" s="3"/>
      <c r="B676" s="20"/>
      <c r="C676" s="3"/>
      <c r="D676" s="3"/>
      <c r="E676" s="3"/>
      <c r="F676" s="3"/>
      <c r="G676" s="3"/>
      <c r="H676" s="3"/>
      <c r="I676" s="3"/>
      <c r="J676" s="3"/>
      <c r="K676" s="20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20"/>
      <c r="Y676" s="3"/>
    </row>
    <row r="677">
      <c r="A677" s="3"/>
      <c r="B677" s="20"/>
      <c r="C677" s="3"/>
      <c r="D677" s="3"/>
      <c r="E677" s="3"/>
      <c r="F677" s="3"/>
      <c r="G677" s="3"/>
      <c r="H677" s="3"/>
      <c r="I677" s="3"/>
      <c r="J677" s="3"/>
      <c r="K677" s="20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20"/>
      <c r="Y677" s="3"/>
    </row>
    <row r="678">
      <c r="A678" s="3"/>
      <c r="B678" s="20"/>
      <c r="C678" s="3"/>
      <c r="D678" s="3"/>
      <c r="E678" s="3"/>
      <c r="F678" s="3"/>
      <c r="G678" s="3"/>
      <c r="H678" s="3"/>
      <c r="I678" s="3"/>
      <c r="J678" s="3"/>
      <c r="K678" s="20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20"/>
      <c r="Y678" s="3"/>
    </row>
    <row r="679">
      <c r="A679" s="3"/>
      <c r="B679" s="20"/>
      <c r="C679" s="3"/>
      <c r="D679" s="3"/>
      <c r="E679" s="3"/>
      <c r="F679" s="3"/>
      <c r="G679" s="3"/>
      <c r="H679" s="3"/>
      <c r="I679" s="3"/>
      <c r="J679" s="3"/>
      <c r="K679" s="20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20"/>
      <c r="Y679" s="3"/>
    </row>
    <row r="680">
      <c r="A680" s="3"/>
      <c r="B680" s="20"/>
      <c r="C680" s="3"/>
      <c r="D680" s="3"/>
      <c r="E680" s="3"/>
      <c r="F680" s="3"/>
      <c r="G680" s="3"/>
      <c r="H680" s="3"/>
      <c r="I680" s="3"/>
      <c r="J680" s="3"/>
      <c r="K680" s="20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20"/>
      <c r="Y680" s="3"/>
    </row>
    <row r="681">
      <c r="A681" s="3"/>
      <c r="B681" s="20"/>
      <c r="C681" s="3"/>
      <c r="D681" s="3"/>
      <c r="E681" s="3"/>
      <c r="F681" s="3"/>
      <c r="G681" s="3"/>
      <c r="H681" s="3"/>
      <c r="I681" s="3"/>
      <c r="J681" s="3"/>
      <c r="K681" s="20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20"/>
      <c r="Y681" s="3"/>
    </row>
    <row r="682">
      <c r="A682" s="3"/>
      <c r="B682" s="20"/>
      <c r="C682" s="3"/>
      <c r="D682" s="3"/>
      <c r="E682" s="3"/>
      <c r="F682" s="3"/>
      <c r="G682" s="3"/>
      <c r="H682" s="3"/>
      <c r="I682" s="3"/>
      <c r="J682" s="3"/>
      <c r="K682" s="20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20"/>
      <c r="Y682" s="3"/>
    </row>
    <row r="683">
      <c r="A683" s="3"/>
      <c r="B683" s="20"/>
      <c r="C683" s="3"/>
      <c r="D683" s="3"/>
      <c r="E683" s="3"/>
      <c r="F683" s="3"/>
      <c r="G683" s="3"/>
      <c r="H683" s="3"/>
      <c r="I683" s="3"/>
      <c r="J683" s="3"/>
      <c r="K683" s="20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20"/>
      <c r="Y683" s="3"/>
    </row>
    <row r="684">
      <c r="A684" s="3"/>
      <c r="B684" s="20"/>
      <c r="C684" s="3"/>
      <c r="D684" s="3"/>
      <c r="E684" s="3"/>
      <c r="F684" s="3"/>
      <c r="G684" s="3"/>
      <c r="H684" s="3"/>
      <c r="I684" s="3"/>
      <c r="J684" s="3"/>
      <c r="K684" s="20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20"/>
      <c r="Y684" s="3"/>
    </row>
    <row r="685">
      <c r="A685" s="3"/>
      <c r="B685" s="20"/>
      <c r="C685" s="3"/>
      <c r="D685" s="3"/>
      <c r="E685" s="3"/>
      <c r="F685" s="3"/>
      <c r="G685" s="3"/>
      <c r="H685" s="3"/>
      <c r="I685" s="3"/>
      <c r="J685" s="3"/>
      <c r="K685" s="20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20"/>
      <c r="Y685" s="3"/>
    </row>
    <row r="686">
      <c r="A686" s="3"/>
      <c r="B686" s="20"/>
      <c r="C686" s="3"/>
      <c r="D686" s="3"/>
      <c r="E686" s="3"/>
      <c r="F686" s="3"/>
      <c r="G686" s="3"/>
      <c r="H686" s="3"/>
      <c r="I686" s="3"/>
      <c r="J686" s="3"/>
      <c r="K686" s="20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20"/>
      <c r="Y686" s="3"/>
    </row>
    <row r="687">
      <c r="A687" s="3"/>
      <c r="B687" s="20"/>
      <c r="C687" s="3"/>
      <c r="D687" s="3"/>
      <c r="E687" s="3"/>
      <c r="F687" s="3"/>
      <c r="G687" s="3"/>
      <c r="H687" s="3"/>
      <c r="I687" s="3"/>
      <c r="J687" s="3"/>
      <c r="K687" s="20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20"/>
      <c r="Y687" s="3"/>
    </row>
    <row r="688">
      <c r="A688" s="3"/>
      <c r="B688" s="20"/>
      <c r="C688" s="3"/>
      <c r="D688" s="3"/>
      <c r="E688" s="3"/>
      <c r="F688" s="3"/>
      <c r="G688" s="3"/>
      <c r="H688" s="3"/>
      <c r="I688" s="3"/>
      <c r="J688" s="3"/>
      <c r="K688" s="20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20"/>
      <c r="Y688" s="3"/>
    </row>
    <row r="689">
      <c r="A689" s="3"/>
      <c r="B689" s="20"/>
      <c r="C689" s="3"/>
      <c r="D689" s="3"/>
      <c r="E689" s="3"/>
      <c r="F689" s="3"/>
      <c r="G689" s="3"/>
      <c r="H689" s="3"/>
      <c r="I689" s="3"/>
      <c r="J689" s="3"/>
      <c r="K689" s="20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20"/>
      <c r="Y689" s="3"/>
    </row>
    <row r="690">
      <c r="A690" s="3"/>
      <c r="B690" s="20"/>
      <c r="C690" s="3"/>
      <c r="D690" s="3"/>
      <c r="E690" s="3"/>
      <c r="F690" s="3"/>
      <c r="G690" s="3"/>
      <c r="H690" s="3"/>
      <c r="I690" s="3"/>
      <c r="J690" s="3"/>
      <c r="K690" s="20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20"/>
      <c r="Y690" s="3"/>
    </row>
    <row r="691">
      <c r="A691" s="3"/>
      <c r="B691" s="20"/>
      <c r="C691" s="3"/>
      <c r="D691" s="3"/>
      <c r="E691" s="3"/>
      <c r="F691" s="3"/>
      <c r="G691" s="3"/>
      <c r="H691" s="3"/>
      <c r="I691" s="3"/>
      <c r="J691" s="3"/>
      <c r="K691" s="20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20"/>
      <c r="Y691" s="3"/>
    </row>
    <row r="692">
      <c r="A692" s="3"/>
      <c r="B692" s="20"/>
      <c r="C692" s="3"/>
      <c r="D692" s="3"/>
      <c r="E692" s="3"/>
      <c r="F692" s="3"/>
      <c r="G692" s="3"/>
      <c r="H692" s="3"/>
      <c r="I692" s="3"/>
      <c r="J692" s="3"/>
      <c r="K692" s="20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20"/>
      <c r="Y692" s="3"/>
    </row>
    <row r="693">
      <c r="A693" s="3"/>
      <c r="B693" s="20"/>
      <c r="C693" s="3"/>
      <c r="D693" s="3"/>
      <c r="E693" s="3"/>
      <c r="F693" s="3"/>
      <c r="G693" s="3"/>
      <c r="H693" s="3"/>
      <c r="I693" s="3"/>
      <c r="J693" s="3"/>
      <c r="K693" s="20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20"/>
      <c r="Y693" s="3"/>
    </row>
    <row r="694">
      <c r="A694" s="3"/>
      <c r="B694" s="20"/>
      <c r="C694" s="3"/>
      <c r="D694" s="3"/>
      <c r="E694" s="3"/>
      <c r="F694" s="3"/>
      <c r="G694" s="3"/>
      <c r="H694" s="3"/>
      <c r="I694" s="3"/>
      <c r="J694" s="3"/>
      <c r="K694" s="20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20"/>
      <c r="Y694" s="3"/>
    </row>
    <row r="695">
      <c r="A695" s="3"/>
      <c r="B695" s="20"/>
      <c r="C695" s="3"/>
      <c r="D695" s="3"/>
      <c r="E695" s="3"/>
      <c r="F695" s="3"/>
      <c r="G695" s="3"/>
      <c r="H695" s="3"/>
      <c r="I695" s="3"/>
      <c r="J695" s="3"/>
      <c r="K695" s="20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20"/>
      <c r="Y695" s="3"/>
    </row>
    <row r="696">
      <c r="A696" s="3"/>
      <c r="B696" s="20"/>
      <c r="C696" s="3"/>
      <c r="D696" s="3"/>
      <c r="E696" s="3"/>
      <c r="F696" s="3"/>
      <c r="G696" s="3"/>
      <c r="H696" s="3"/>
      <c r="I696" s="3"/>
      <c r="J696" s="3"/>
      <c r="K696" s="20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20"/>
      <c r="Y696" s="3"/>
    </row>
    <row r="697">
      <c r="A697" s="3"/>
      <c r="B697" s="20"/>
      <c r="C697" s="3"/>
      <c r="D697" s="3"/>
      <c r="E697" s="3"/>
      <c r="F697" s="3"/>
      <c r="G697" s="3"/>
      <c r="H697" s="3"/>
      <c r="I697" s="3"/>
      <c r="J697" s="3"/>
      <c r="K697" s="20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20"/>
      <c r="Y697" s="3"/>
    </row>
    <row r="698">
      <c r="A698" s="3"/>
      <c r="B698" s="20"/>
      <c r="C698" s="3"/>
      <c r="D698" s="3"/>
      <c r="E698" s="3"/>
      <c r="F698" s="3"/>
      <c r="G698" s="3"/>
      <c r="H698" s="3"/>
      <c r="I698" s="3"/>
      <c r="J698" s="3"/>
      <c r="K698" s="20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20"/>
      <c r="Y698" s="3"/>
    </row>
    <row r="699">
      <c r="A699" s="3"/>
      <c r="B699" s="20"/>
      <c r="C699" s="3"/>
      <c r="D699" s="3"/>
      <c r="E699" s="3"/>
      <c r="F699" s="3"/>
      <c r="G699" s="3"/>
      <c r="H699" s="3"/>
      <c r="I699" s="3"/>
      <c r="J699" s="3"/>
      <c r="K699" s="20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20"/>
      <c r="Y699" s="3"/>
    </row>
    <row r="700">
      <c r="A700" s="3"/>
      <c r="B700" s="20"/>
      <c r="C700" s="3"/>
      <c r="D700" s="3"/>
      <c r="E700" s="3"/>
      <c r="F700" s="3"/>
      <c r="G700" s="3"/>
      <c r="H700" s="3"/>
      <c r="I700" s="3"/>
      <c r="J700" s="3"/>
      <c r="K700" s="20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20"/>
      <c r="Y700" s="3"/>
    </row>
    <row r="701">
      <c r="A701" s="3"/>
      <c r="B701" s="20"/>
      <c r="C701" s="3"/>
      <c r="D701" s="3"/>
      <c r="E701" s="3"/>
      <c r="F701" s="3"/>
      <c r="G701" s="3"/>
      <c r="H701" s="3"/>
      <c r="I701" s="3"/>
      <c r="J701" s="3"/>
      <c r="K701" s="20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20"/>
      <c r="Y701" s="3"/>
    </row>
    <row r="702">
      <c r="A702" s="3"/>
      <c r="B702" s="20"/>
      <c r="C702" s="3"/>
      <c r="D702" s="3"/>
      <c r="E702" s="3"/>
      <c r="F702" s="3"/>
      <c r="G702" s="3"/>
      <c r="H702" s="3"/>
      <c r="I702" s="3"/>
      <c r="J702" s="3"/>
      <c r="K702" s="20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20"/>
      <c r="Y702" s="3"/>
    </row>
    <row r="703">
      <c r="A703" s="3"/>
      <c r="B703" s="20"/>
      <c r="C703" s="3"/>
      <c r="D703" s="3"/>
      <c r="E703" s="3"/>
      <c r="F703" s="3"/>
      <c r="G703" s="3"/>
      <c r="H703" s="3"/>
      <c r="I703" s="3"/>
      <c r="J703" s="3"/>
      <c r="K703" s="20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20"/>
      <c r="Y703" s="3"/>
    </row>
    <row r="704">
      <c r="A704" s="3"/>
      <c r="B704" s="20"/>
      <c r="C704" s="3"/>
      <c r="D704" s="3"/>
      <c r="E704" s="3"/>
      <c r="F704" s="3"/>
      <c r="G704" s="3"/>
      <c r="H704" s="3"/>
      <c r="I704" s="3"/>
      <c r="J704" s="3"/>
      <c r="K704" s="20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20"/>
      <c r="Y704" s="3"/>
    </row>
    <row r="705">
      <c r="A705" s="3"/>
      <c r="B705" s="20"/>
      <c r="C705" s="3"/>
      <c r="D705" s="3"/>
      <c r="E705" s="3"/>
      <c r="F705" s="3"/>
      <c r="G705" s="3"/>
      <c r="H705" s="3"/>
      <c r="I705" s="3"/>
      <c r="J705" s="3"/>
      <c r="K705" s="20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20"/>
      <c r="Y705" s="3"/>
    </row>
    <row r="706">
      <c r="A706" s="3"/>
      <c r="B706" s="20"/>
      <c r="C706" s="3"/>
      <c r="D706" s="3"/>
      <c r="E706" s="3"/>
      <c r="F706" s="3"/>
      <c r="G706" s="3"/>
      <c r="H706" s="3"/>
      <c r="I706" s="3"/>
      <c r="J706" s="3"/>
      <c r="K706" s="20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20"/>
      <c r="Y706" s="3"/>
    </row>
    <row r="707">
      <c r="A707" s="3"/>
      <c r="B707" s="20"/>
      <c r="C707" s="3"/>
      <c r="D707" s="3"/>
      <c r="E707" s="3"/>
      <c r="F707" s="3"/>
      <c r="G707" s="3"/>
      <c r="H707" s="3"/>
      <c r="I707" s="3"/>
      <c r="J707" s="3"/>
      <c r="K707" s="20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20"/>
      <c r="Y707" s="3"/>
    </row>
    <row r="708">
      <c r="A708" s="3"/>
      <c r="B708" s="20"/>
      <c r="C708" s="3"/>
      <c r="D708" s="3"/>
      <c r="E708" s="3"/>
      <c r="F708" s="3"/>
      <c r="G708" s="3"/>
      <c r="H708" s="3"/>
      <c r="I708" s="3"/>
      <c r="J708" s="3"/>
      <c r="K708" s="20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20"/>
      <c r="Y708" s="3"/>
    </row>
    <row r="709">
      <c r="A709" s="3"/>
      <c r="B709" s="20"/>
      <c r="C709" s="3"/>
      <c r="D709" s="3"/>
      <c r="E709" s="3"/>
      <c r="F709" s="3"/>
      <c r="G709" s="3"/>
      <c r="H709" s="3"/>
      <c r="I709" s="3"/>
      <c r="J709" s="3"/>
      <c r="K709" s="20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20"/>
      <c r="Y709" s="3"/>
    </row>
    <row r="710">
      <c r="A710" s="3"/>
      <c r="B710" s="20"/>
      <c r="C710" s="3"/>
      <c r="D710" s="3"/>
      <c r="E710" s="3"/>
      <c r="F710" s="3"/>
      <c r="G710" s="3"/>
      <c r="H710" s="3"/>
      <c r="I710" s="3"/>
      <c r="J710" s="3"/>
      <c r="K710" s="20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20"/>
      <c r="Y710" s="3"/>
    </row>
    <row r="711">
      <c r="A711" s="3"/>
      <c r="B711" s="20"/>
      <c r="C711" s="3"/>
      <c r="D711" s="3"/>
      <c r="E711" s="3"/>
      <c r="F711" s="3"/>
      <c r="G711" s="3"/>
      <c r="H711" s="3"/>
      <c r="I711" s="3"/>
      <c r="J711" s="3"/>
      <c r="K711" s="20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20"/>
      <c r="Y711" s="3"/>
    </row>
    <row r="712">
      <c r="A712" s="3"/>
      <c r="B712" s="20"/>
      <c r="C712" s="3"/>
      <c r="D712" s="3"/>
      <c r="E712" s="3"/>
      <c r="F712" s="3"/>
      <c r="G712" s="3"/>
      <c r="H712" s="3"/>
      <c r="I712" s="3"/>
      <c r="J712" s="3"/>
      <c r="K712" s="20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20"/>
      <c r="Y712" s="3"/>
    </row>
    <row r="713">
      <c r="A713" s="3"/>
      <c r="B713" s="20"/>
      <c r="C713" s="3"/>
      <c r="D713" s="3"/>
      <c r="E713" s="3"/>
      <c r="F713" s="3"/>
      <c r="G713" s="3"/>
      <c r="H713" s="3"/>
      <c r="I713" s="3"/>
      <c r="J713" s="3"/>
      <c r="K713" s="20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20"/>
      <c r="Y713" s="3"/>
    </row>
    <row r="714">
      <c r="A714" s="3"/>
      <c r="B714" s="20"/>
      <c r="C714" s="3"/>
      <c r="D714" s="3"/>
      <c r="E714" s="3"/>
      <c r="F714" s="3"/>
      <c r="G714" s="3"/>
      <c r="H714" s="3"/>
      <c r="I714" s="3"/>
      <c r="J714" s="3"/>
      <c r="K714" s="20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20"/>
      <c r="Y714" s="3"/>
    </row>
    <row r="715">
      <c r="A715" s="3"/>
      <c r="B715" s="20"/>
      <c r="C715" s="3"/>
      <c r="D715" s="3"/>
      <c r="E715" s="3"/>
      <c r="F715" s="3"/>
      <c r="G715" s="3"/>
      <c r="H715" s="3"/>
      <c r="I715" s="3"/>
      <c r="J715" s="3"/>
      <c r="K715" s="20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20"/>
      <c r="Y715" s="3"/>
    </row>
    <row r="716">
      <c r="A716" s="3"/>
      <c r="B716" s="20"/>
      <c r="C716" s="3"/>
      <c r="D716" s="3"/>
      <c r="E716" s="3"/>
      <c r="F716" s="3"/>
      <c r="G716" s="3"/>
      <c r="H716" s="3"/>
      <c r="I716" s="3"/>
      <c r="J716" s="3"/>
      <c r="K716" s="20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20"/>
      <c r="Y716" s="3"/>
    </row>
    <row r="717">
      <c r="A717" s="3"/>
      <c r="B717" s="20"/>
      <c r="C717" s="3"/>
      <c r="D717" s="3"/>
      <c r="E717" s="3"/>
      <c r="F717" s="3"/>
      <c r="G717" s="3"/>
      <c r="H717" s="3"/>
      <c r="I717" s="3"/>
      <c r="J717" s="3"/>
      <c r="K717" s="20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20"/>
      <c r="Y717" s="3"/>
    </row>
    <row r="718">
      <c r="A718" s="3"/>
      <c r="B718" s="20"/>
      <c r="C718" s="3"/>
      <c r="D718" s="3"/>
      <c r="E718" s="3"/>
      <c r="F718" s="3"/>
      <c r="G718" s="3"/>
      <c r="H718" s="3"/>
      <c r="I718" s="3"/>
      <c r="J718" s="3"/>
      <c r="K718" s="20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20"/>
      <c r="Y718" s="3"/>
    </row>
    <row r="719">
      <c r="A719" s="3"/>
      <c r="B719" s="20"/>
      <c r="C719" s="3"/>
      <c r="D719" s="3"/>
      <c r="E719" s="3"/>
      <c r="F719" s="3"/>
      <c r="G719" s="3"/>
      <c r="H719" s="3"/>
      <c r="I719" s="3"/>
      <c r="J719" s="3"/>
      <c r="K719" s="20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20"/>
      <c r="Y719" s="3"/>
    </row>
    <row r="720">
      <c r="A720" s="3"/>
      <c r="B720" s="20"/>
      <c r="C720" s="3"/>
      <c r="D720" s="3"/>
      <c r="E720" s="3"/>
      <c r="F720" s="3"/>
      <c r="G720" s="3"/>
      <c r="H720" s="3"/>
      <c r="I720" s="3"/>
      <c r="J720" s="3"/>
      <c r="K720" s="20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20"/>
      <c r="Y720" s="3"/>
    </row>
    <row r="721">
      <c r="A721" s="3"/>
      <c r="B721" s="20"/>
      <c r="C721" s="3"/>
      <c r="D721" s="3"/>
      <c r="E721" s="3"/>
      <c r="F721" s="3"/>
      <c r="G721" s="3"/>
      <c r="H721" s="3"/>
      <c r="I721" s="3"/>
      <c r="J721" s="3"/>
      <c r="K721" s="20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20"/>
      <c r="Y721" s="3"/>
    </row>
    <row r="722">
      <c r="A722" s="3"/>
      <c r="B722" s="20"/>
      <c r="C722" s="3"/>
      <c r="D722" s="3"/>
      <c r="E722" s="3"/>
      <c r="F722" s="3"/>
      <c r="G722" s="3"/>
      <c r="H722" s="3"/>
      <c r="I722" s="3"/>
      <c r="J722" s="3"/>
      <c r="K722" s="20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20"/>
      <c r="Y722" s="3"/>
    </row>
    <row r="723">
      <c r="A723" s="3"/>
      <c r="B723" s="20"/>
      <c r="C723" s="3"/>
      <c r="D723" s="3"/>
      <c r="E723" s="3"/>
      <c r="F723" s="3"/>
      <c r="G723" s="3"/>
      <c r="H723" s="3"/>
      <c r="I723" s="3"/>
      <c r="J723" s="3"/>
      <c r="K723" s="20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20"/>
      <c r="Y723" s="3"/>
    </row>
    <row r="724">
      <c r="A724" s="3"/>
      <c r="B724" s="20"/>
      <c r="C724" s="3"/>
      <c r="D724" s="3"/>
      <c r="E724" s="3"/>
      <c r="F724" s="3"/>
      <c r="G724" s="3"/>
      <c r="H724" s="3"/>
      <c r="I724" s="3"/>
      <c r="J724" s="3"/>
      <c r="K724" s="20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20"/>
      <c r="Y724" s="3"/>
    </row>
    <row r="725">
      <c r="A725" s="3"/>
      <c r="B725" s="20"/>
      <c r="C725" s="3"/>
      <c r="D725" s="3"/>
      <c r="E725" s="3"/>
      <c r="F725" s="3"/>
      <c r="G725" s="3"/>
      <c r="H725" s="3"/>
      <c r="I725" s="3"/>
      <c r="J725" s="3"/>
      <c r="K725" s="20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20"/>
      <c r="Y725" s="3"/>
    </row>
    <row r="726">
      <c r="A726" s="3"/>
      <c r="B726" s="20"/>
      <c r="C726" s="3"/>
      <c r="D726" s="3"/>
      <c r="E726" s="3"/>
      <c r="F726" s="3"/>
      <c r="G726" s="3"/>
      <c r="H726" s="3"/>
      <c r="I726" s="3"/>
      <c r="J726" s="3"/>
      <c r="K726" s="20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20"/>
      <c r="Y726" s="3"/>
    </row>
    <row r="727">
      <c r="A727" s="3"/>
      <c r="B727" s="20"/>
      <c r="C727" s="3"/>
      <c r="D727" s="3"/>
      <c r="E727" s="3"/>
      <c r="F727" s="3"/>
      <c r="G727" s="3"/>
      <c r="H727" s="3"/>
      <c r="I727" s="3"/>
      <c r="J727" s="3"/>
      <c r="K727" s="20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20"/>
      <c r="Y727" s="3"/>
    </row>
    <row r="728">
      <c r="A728" s="3"/>
      <c r="B728" s="20"/>
      <c r="C728" s="3"/>
      <c r="D728" s="3"/>
      <c r="E728" s="3"/>
      <c r="F728" s="3"/>
      <c r="G728" s="3"/>
      <c r="H728" s="3"/>
      <c r="I728" s="3"/>
      <c r="J728" s="3"/>
      <c r="K728" s="20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20"/>
      <c r="Y728" s="3"/>
    </row>
    <row r="729">
      <c r="A729" s="3"/>
      <c r="B729" s="20"/>
      <c r="C729" s="3"/>
      <c r="D729" s="3"/>
      <c r="E729" s="3"/>
      <c r="F729" s="3"/>
      <c r="G729" s="3"/>
      <c r="H729" s="3"/>
      <c r="I729" s="3"/>
      <c r="J729" s="3"/>
      <c r="K729" s="20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20"/>
      <c r="Y729" s="3"/>
    </row>
    <row r="730">
      <c r="A730" s="3"/>
      <c r="B730" s="20"/>
      <c r="C730" s="3"/>
      <c r="D730" s="3"/>
      <c r="E730" s="3"/>
      <c r="F730" s="3"/>
      <c r="G730" s="3"/>
      <c r="H730" s="3"/>
      <c r="I730" s="3"/>
      <c r="J730" s="3"/>
      <c r="K730" s="20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20"/>
      <c r="Y730" s="3"/>
    </row>
    <row r="731">
      <c r="A731" s="3"/>
      <c r="B731" s="20"/>
      <c r="C731" s="3"/>
      <c r="D731" s="3"/>
      <c r="E731" s="3"/>
      <c r="F731" s="3"/>
      <c r="G731" s="3"/>
      <c r="H731" s="3"/>
      <c r="I731" s="3"/>
      <c r="J731" s="3"/>
      <c r="K731" s="20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20"/>
      <c r="Y731" s="3"/>
    </row>
    <row r="732">
      <c r="A732" s="3"/>
      <c r="B732" s="20"/>
      <c r="C732" s="3"/>
      <c r="D732" s="3"/>
      <c r="E732" s="3"/>
      <c r="F732" s="3"/>
      <c r="G732" s="3"/>
      <c r="H732" s="3"/>
      <c r="I732" s="3"/>
      <c r="J732" s="3"/>
      <c r="K732" s="20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20"/>
      <c r="Y732" s="3"/>
    </row>
    <row r="733">
      <c r="A733" s="3"/>
      <c r="B733" s="20"/>
      <c r="C733" s="3"/>
      <c r="D733" s="3"/>
      <c r="E733" s="3"/>
      <c r="F733" s="3"/>
      <c r="G733" s="3"/>
      <c r="H733" s="3"/>
      <c r="I733" s="3"/>
      <c r="J733" s="3"/>
      <c r="K733" s="20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20"/>
      <c r="Y733" s="3"/>
    </row>
    <row r="734">
      <c r="A734" s="3"/>
      <c r="B734" s="20"/>
      <c r="C734" s="3"/>
      <c r="D734" s="3"/>
      <c r="E734" s="3"/>
      <c r="F734" s="3"/>
      <c r="G734" s="3"/>
      <c r="H734" s="3"/>
      <c r="I734" s="3"/>
      <c r="J734" s="3"/>
      <c r="K734" s="20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20"/>
      <c r="Y734" s="3"/>
    </row>
    <row r="735">
      <c r="A735" s="3"/>
      <c r="B735" s="20"/>
      <c r="C735" s="3"/>
      <c r="D735" s="3"/>
      <c r="E735" s="3"/>
      <c r="F735" s="3"/>
      <c r="G735" s="3"/>
      <c r="H735" s="3"/>
      <c r="I735" s="3"/>
      <c r="J735" s="3"/>
      <c r="K735" s="20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20"/>
      <c r="Y735" s="3"/>
    </row>
    <row r="736">
      <c r="A736" s="3"/>
      <c r="B736" s="20"/>
      <c r="C736" s="3"/>
      <c r="D736" s="3"/>
      <c r="E736" s="3"/>
      <c r="F736" s="3"/>
      <c r="G736" s="3"/>
      <c r="H736" s="3"/>
      <c r="I736" s="3"/>
      <c r="J736" s="3"/>
      <c r="K736" s="20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20"/>
      <c r="Y736" s="3"/>
    </row>
    <row r="737">
      <c r="A737" s="3"/>
      <c r="B737" s="20"/>
      <c r="C737" s="3"/>
      <c r="D737" s="3"/>
      <c r="E737" s="3"/>
      <c r="F737" s="3"/>
      <c r="G737" s="3"/>
      <c r="H737" s="3"/>
      <c r="I737" s="3"/>
      <c r="J737" s="3"/>
      <c r="K737" s="20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20"/>
      <c r="Y737" s="3"/>
    </row>
    <row r="738">
      <c r="A738" s="3"/>
      <c r="B738" s="20"/>
      <c r="C738" s="3"/>
      <c r="D738" s="3"/>
      <c r="E738" s="3"/>
      <c r="F738" s="3"/>
      <c r="G738" s="3"/>
      <c r="H738" s="3"/>
      <c r="I738" s="3"/>
      <c r="J738" s="3"/>
      <c r="K738" s="20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20"/>
      <c r="Y738" s="3"/>
    </row>
    <row r="739">
      <c r="A739" s="3"/>
      <c r="B739" s="20"/>
      <c r="C739" s="3"/>
      <c r="D739" s="3"/>
      <c r="E739" s="3"/>
      <c r="F739" s="3"/>
      <c r="G739" s="3"/>
      <c r="H739" s="3"/>
      <c r="I739" s="3"/>
      <c r="J739" s="3"/>
      <c r="K739" s="20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20"/>
      <c r="Y739" s="3"/>
    </row>
    <row r="740">
      <c r="A740" s="3"/>
      <c r="B740" s="20"/>
      <c r="C740" s="3"/>
      <c r="D740" s="3"/>
      <c r="E740" s="3"/>
      <c r="F740" s="3"/>
      <c r="G740" s="3"/>
      <c r="H740" s="3"/>
      <c r="I740" s="3"/>
      <c r="J740" s="3"/>
      <c r="K740" s="20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20"/>
      <c r="Y740" s="3"/>
    </row>
    <row r="741">
      <c r="A741" s="3"/>
      <c r="B741" s="20"/>
      <c r="C741" s="3"/>
      <c r="D741" s="3"/>
      <c r="E741" s="3"/>
      <c r="F741" s="3"/>
      <c r="G741" s="3"/>
      <c r="H741" s="3"/>
      <c r="I741" s="3"/>
      <c r="J741" s="3"/>
      <c r="K741" s="20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20"/>
      <c r="Y741" s="3"/>
    </row>
    <row r="742">
      <c r="A742" s="3"/>
      <c r="B742" s="20"/>
      <c r="C742" s="3"/>
      <c r="D742" s="3"/>
      <c r="E742" s="3"/>
      <c r="F742" s="3"/>
      <c r="G742" s="3"/>
      <c r="H742" s="3"/>
      <c r="I742" s="3"/>
      <c r="J742" s="3"/>
      <c r="K742" s="20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20"/>
      <c r="Y742" s="3"/>
    </row>
    <row r="743">
      <c r="A743" s="3"/>
      <c r="B743" s="20"/>
      <c r="C743" s="3"/>
      <c r="D743" s="3"/>
      <c r="E743" s="3"/>
      <c r="F743" s="3"/>
      <c r="G743" s="3"/>
      <c r="H743" s="3"/>
      <c r="I743" s="3"/>
      <c r="J743" s="3"/>
      <c r="K743" s="20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20"/>
      <c r="Y743" s="3"/>
    </row>
    <row r="744">
      <c r="A744" s="3"/>
      <c r="B744" s="20"/>
      <c r="C744" s="3"/>
      <c r="D744" s="3"/>
      <c r="E744" s="3"/>
      <c r="F744" s="3"/>
      <c r="G744" s="3"/>
      <c r="H744" s="3"/>
      <c r="I744" s="3"/>
      <c r="J744" s="3"/>
      <c r="K744" s="20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20"/>
      <c r="Y744" s="3"/>
    </row>
    <row r="745">
      <c r="A745" s="3"/>
      <c r="B745" s="20"/>
      <c r="C745" s="3"/>
      <c r="D745" s="3"/>
      <c r="E745" s="3"/>
      <c r="F745" s="3"/>
      <c r="G745" s="3"/>
      <c r="H745" s="3"/>
      <c r="I745" s="3"/>
      <c r="J745" s="3"/>
      <c r="K745" s="20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20"/>
      <c r="Y745" s="3"/>
    </row>
    <row r="746">
      <c r="A746" s="3"/>
      <c r="B746" s="20"/>
      <c r="C746" s="3"/>
      <c r="D746" s="3"/>
      <c r="E746" s="3"/>
      <c r="F746" s="3"/>
      <c r="G746" s="3"/>
      <c r="H746" s="3"/>
      <c r="I746" s="3"/>
      <c r="J746" s="3"/>
      <c r="K746" s="20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20"/>
      <c r="Y746" s="3"/>
    </row>
    <row r="747">
      <c r="A747" s="3"/>
      <c r="B747" s="20"/>
      <c r="C747" s="3"/>
      <c r="D747" s="3"/>
      <c r="E747" s="3"/>
      <c r="F747" s="3"/>
      <c r="G747" s="3"/>
      <c r="H747" s="3"/>
      <c r="I747" s="3"/>
      <c r="J747" s="3"/>
      <c r="K747" s="20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20"/>
      <c r="Y747" s="3"/>
    </row>
    <row r="748">
      <c r="A748" s="3"/>
      <c r="B748" s="20"/>
      <c r="C748" s="3"/>
      <c r="D748" s="3"/>
      <c r="E748" s="3"/>
      <c r="F748" s="3"/>
      <c r="G748" s="3"/>
      <c r="H748" s="3"/>
      <c r="I748" s="3"/>
      <c r="J748" s="3"/>
      <c r="K748" s="20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20"/>
      <c r="Y748" s="3"/>
    </row>
    <row r="749">
      <c r="A749" s="3"/>
      <c r="B749" s="20"/>
      <c r="C749" s="3"/>
      <c r="D749" s="3"/>
      <c r="E749" s="3"/>
      <c r="F749" s="3"/>
      <c r="G749" s="3"/>
      <c r="H749" s="3"/>
      <c r="I749" s="3"/>
      <c r="J749" s="3"/>
      <c r="K749" s="20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20"/>
      <c r="Y749" s="3"/>
    </row>
    <row r="750">
      <c r="A750" s="3"/>
      <c r="B750" s="20"/>
      <c r="C750" s="3"/>
      <c r="D750" s="3"/>
      <c r="E750" s="3"/>
      <c r="F750" s="3"/>
      <c r="G750" s="3"/>
      <c r="H750" s="3"/>
      <c r="I750" s="3"/>
      <c r="J750" s="3"/>
      <c r="K750" s="20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20"/>
      <c r="Y750" s="3"/>
    </row>
    <row r="751">
      <c r="A751" s="3"/>
      <c r="B751" s="20"/>
      <c r="C751" s="3"/>
      <c r="D751" s="3"/>
      <c r="E751" s="3"/>
      <c r="F751" s="3"/>
      <c r="G751" s="3"/>
      <c r="H751" s="3"/>
      <c r="I751" s="3"/>
      <c r="J751" s="3"/>
      <c r="K751" s="20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20"/>
      <c r="Y751" s="3"/>
    </row>
    <row r="752">
      <c r="A752" s="3"/>
      <c r="B752" s="20"/>
      <c r="C752" s="3"/>
      <c r="D752" s="3"/>
      <c r="E752" s="3"/>
      <c r="F752" s="3"/>
      <c r="G752" s="3"/>
      <c r="H752" s="3"/>
      <c r="I752" s="3"/>
      <c r="J752" s="3"/>
      <c r="K752" s="20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20"/>
      <c r="Y752" s="3"/>
    </row>
    <row r="753">
      <c r="A753" s="3"/>
      <c r="B753" s="20"/>
      <c r="C753" s="3"/>
      <c r="D753" s="3"/>
      <c r="E753" s="3"/>
      <c r="F753" s="3"/>
      <c r="G753" s="3"/>
      <c r="H753" s="3"/>
      <c r="I753" s="3"/>
      <c r="J753" s="3"/>
      <c r="K753" s="20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20"/>
      <c r="Y753" s="3"/>
    </row>
    <row r="754">
      <c r="A754" s="3"/>
      <c r="B754" s="20"/>
      <c r="C754" s="3"/>
      <c r="D754" s="3"/>
      <c r="E754" s="3"/>
      <c r="F754" s="3"/>
      <c r="G754" s="3"/>
      <c r="H754" s="3"/>
      <c r="I754" s="3"/>
      <c r="J754" s="3"/>
      <c r="K754" s="20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20"/>
      <c r="Y754" s="3"/>
    </row>
    <row r="755">
      <c r="A755" s="3"/>
      <c r="B755" s="20"/>
      <c r="C755" s="3"/>
      <c r="D755" s="3"/>
      <c r="E755" s="3"/>
      <c r="F755" s="3"/>
      <c r="G755" s="3"/>
      <c r="H755" s="3"/>
      <c r="I755" s="3"/>
      <c r="J755" s="3"/>
      <c r="K755" s="20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20"/>
      <c r="Y755" s="3"/>
    </row>
    <row r="756">
      <c r="A756" s="3"/>
      <c r="B756" s="20"/>
      <c r="C756" s="3"/>
      <c r="D756" s="3"/>
      <c r="E756" s="3"/>
      <c r="F756" s="3"/>
      <c r="G756" s="3"/>
      <c r="H756" s="3"/>
      <c r="I756" s="3"/>
      <c r="J756" s="3"/>
      <c r="K756" s="20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20"/>
      <c r="Y756" s="3"/>
    </row>
    <row r="757">
      <c r="A757" s="3"/>
      <c r="B757" s="20"/>
      <c r="C757" s="3"/>
      <c r="D757" s="3"/>
      <c r="E757" s="3"/>
      <c r="F757" s="3"/>
      <c r="G757" s="3"/>
      <c r="H757" s="3"/>
      <c r="I757" s="3"/>
      <c r="J757" s="3"/>
      <c r="K757" s="20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20"/>
      <c r="Y757" s="3"/>
    </row>
    <row r="758">
      <c r="A758" s="3"/>
      <c r="B758" s="20"/>
      <c r="C758" s="3"/>
      <c r="D758" s="3"/>
      <c r="E758" s="3"/>
      <c r="F758" s="3"/>
      <c r="G758" s="3"/>
      <c r="H758" s="3"/>
      <c r="I758" s="3"/>
      <c r="J758" s="3"/>
      <c r="K758" s="20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20"/>
      <c r="Y758" s="3"/>
    </row>
    <row r="759">
      <c r="A759" s="3"/>
      <c r="B759" s="20"/>
      <c r="C759" s="3"/>
      <c r="D759" s="3"/>
      <c r="E759" s="3"/>
      <c r="F759" s="3"/>
      <c r="G759" s="3"/>
      <c r="H759" s="3"/>
      <c r="I759" s="3"/>
      <c r="J759" s="3"/>
      <c r="K759" s="20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20"/>
      <c r="Y759" s="3"/>
    </row>
    <row r="760">
      <c r="A760" s="3"/>
      <c r="B760" s="20"/>
      <c r="C760" s="3"/>
      <c r="D760" s="3"/>
      <c r="E760" s="3"/>
      <c r="F760" s="3"/>
      <c r="G760" s="3"/>
      <c r="H760" s="3"/>
      <c r="I760" s="3"/>
      <c r="J760" s="3"/>
      <c r="K760" s="20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20"/>
      <c r="Y760" s="3"/>
    </row>
    <row r="761">
      <c r="A761" s="3"/>
      <c r="B761" s="20"/>
      <c r="C761" s="3"/>
      <c r="D761" s="3"/>
      <c r="E761" s="3"/>
      <c r="F761" s="3"/>
      <c r="G761" s="3"/>
      <c r="H761" s="3"/>
      <c r="I761" s="3"/>
      <c r="J761" s="3"/>
      <c r="K761" s="20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20"/>
      <c r="Y761" s="3"/>
    </row>
    <row r="762">
      <c r="A762" s="3"/>
      <c r="B762" s="20"/>
      <c r="C762" s="3"/>
      <c r="D762" s="3"/>
      <c r="E762" s="3"/>
      <c r="F762" s="3"/>
      <c r="G762" s="3"/>
      <c r="H762" s="3"/>
      <c r="I762" s="3"/>
      <c r="J762" s="3"/>
      <c r="K762" s="20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20"/>
      <c r="Y762" s="3"/>
    </row>
    <row r="763">
      <c r="A763" s="3"/>
      <c r="B763" s="20"/>
      <c r="C763" s="3"/>
      <c r="D763" s="3"/>
      <c r="E763" s="3"/>
      <c r="F763" s="3"/>
      <c r="G763" s="3"/>
      <c r="H763" s="3"/>
      <c r="I763" s="3"/>
      <c r="J763" s="3"/>
      <c r="K763" s="20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20"/>
      <c r="Y763" s="3"/>
    </row>
    <row r="764">
      <c r="A764" s="3"/>
      <c r="B764" s="20"/>
      <c r="C764" s="3"/>
      <c r="D764" s="3"/>
      <c r="E764" s="3"/>
      <c r="F764" s="3"/>
      <c r="G764" s="3"/>
      <c r="H764" s="3"/>
      <c r="I764" s="3"/>
      <c r="J764" s="3"/>
      <c r="K764" s="20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20"/>
      <c r="Y764" s="3"/>
    </row>
    <row r="765">
      <c r="A765" s="3"/>
      <c r="B765" s="20"/>
      <c r="C765" s="3"/>
      <c r="D765" s="3"/>
      <c r="E765" s="3"/>
      <c r="F765" s="3"/>
      <c r="G765" s="3"/>
      <c r="H765" s="3"/>
      <c r="I765" s="3"/>
      <c r="J765" s="3"/>
      <c r="K765" s="20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20"/>
      <c r="Y765" s="3"/>
    </row>
    <row r="766">
      <c r="A766" s="3"/>
      <c r="B766" s="20"/>
      <c r="C766" s="3"/>
      <c r="D766" s="3"/>
      <c r="E766" s="3"/>
      <c r="F766" s="3"/>
      <c r="G766" s="3"/>
      <c r="H766" s="3"/>
      <c r="I766" s="3"/>
      <c r="J766" s="3"/>
      <c r="K766" s="20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20"/>
      <c r="Y766" s="3"/>
    </row>
    <row r="767">
      <c r="A767" s="3"/>
      <c r="B767" s="20"/>
      <c r="C767" s="3"/>
      <c r="D767" s="3"/>
      <c r="E767" s="3"/>
      <c r="F767" s="3"/>
      <c r="G767" s="3"/>
      <c r="H767" s="3"/>
      <c r="I767" s="3"/>
      <c r="J767" s="3"/>
      <c r="K767" s="20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20"/>
      <c r="Y767" s="3"/>
    </row>
    <row r="768">
      <c r="A768" s="3"/>
      <c r="B768" s="20"/>
      <c r="C768" s="3"/>
      <c r="D768" s="3"/>
      <c r="E768" s="3"/>
      <c r="F768" s="3"/>
      <c r="G768" s="3"/>
      <c r="H768" s="3"/>
      <c r="I768" s="3"/>
      <c r="J768" s="3"/>
      <c r="K768" s="20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20"/>
      <c r="Y768" s="3"/>
    </row>
    <row r="769">
      <c r="A769" s="3"/>
      <c r="B769" s="20"/>
      <c r="C769" s="3"/>
      <c r="D769" s="3"/>
      <c r="E769" s="3"/>
      <c r="F769" s="3"/>
      <c r="G769" s="3"/>
      <c r="H769" s="3"/>
      <c r="I769" s="3"/>
      <c r="J769" s="3"/>
      <c r="K769" s="20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20"/>
      <c r="Y769" s="3"/>
    </row>
    <row r="770">
      <c r="A770" s="3"/>
      <c r="B770" s="20"/>
      <c r="C770" s="3"/>
      <c r="D770" s="3"/>
      <c r="E770" s="3"/>
      <c r="F770" s="3"/>
      <c r="G770" s="3"/>
      <c r="H770" s="3"/>
      <c r="I770" s="3"/>
      <c r="J770" s="3"/>
      <c r="K770" s="20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20"/>
      <c r="Y770" s="3"/>
    </row>
    <row r="771">
      <c r="A771" s="3"/>
      <c r="B771" s="20"/>
      <c r="C771" s="3"/>
      <c r="D771" s="3"/>
      <c r="E771" s="3"/>
      <c r="F771" s="3"/>
      <c r="G771" s="3"/>
      <c r="H771" s="3"/>
      <c r="I771" s="3"/>
      <c r="J771" s="3"/>
      <c r="K771" s="20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20"/>
      <c r="Y771" s="3"/>
    </row>
    <row r="772">
      <c r="A772" s="3"/>
      <c r="B772" s="20"/>
      <c r="C772" s="3"/>
      <c r="D772" s="3"/>
      <c r="E772" s="3"/>
      <c r="F772" s="3"/>
      <c r="G772" s="3"/>
      <c r="H772" s="3"/>
      <c r="I772" s="3"/>
      <c r="J772" s="3"/>
      <c r="K772" s="20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20"/>
      <c r="Y772" s="3"/>
    </row>
    <row r="773">
      <c r="A773" s="3"/>
      <c r="B773" s="20"/>
      <c r="C773" s="3"/>
      <c r="D773" s="3"/>
      <c r="E773" s="3"/>
      <c r="F773" s="3"/>
      <c r="G773" s="3"/>
      <c r="H773" s="3"/>
      <c r="I773" s="3"/>
      <c r="J773" s="3"/>
      <c r="K773" s="20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20"/>
      <c r="Y773" s="3"/>
    </row>
    <row r="774">
      <c r="A774" s="3"/>
      <c r="B774" s="20"/>
      <c r="C774" s="3"/>
      <c r="D774" s="3"/>
      <c r="E774" s="3"/>
      <c r="F774" s="3"/>
      <c r="G774" s="3"/>
      <c r="H774" s="3"/>
      <c r="I774" s="3"/>
      <c r="J774" s="3"/>
      <c r="K774" s="20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20"/>
      <c r="Y774" s="3"/>
    </row>
    <row r="775">
      <c r="A775" s="3"/>
      <c r="B775" s="20"/>
      <c r="C775" s="3"/>
      <c r="D775" s="3"/>
      <c r="E775" s="3"/>
      <c r="F775" s="3"/>
      <c r="G775" s="3"/>
      <c r="H775" s="3"/>
      <c r="I775" s="3"/>
      <c r="J775" s="3"/>
      <c r="K775" s="20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20"/>
      <c r="Y775" s="3"/>
    </row>
    <row r="776">
      <c r="A776" s="3"/>
      <c r="B776" s="20"/>
      <c r="C776" s="3"/>
      <c r="D776" s="3"/>
      <c r="E776" s="3"/>
      <c r="F776" s="3"/>
      <c r="G776" s="3"/>
      <c r="H776" s="3"/>
      <c r="I776" s="3"/>
      <c r="J776" s="3"/>
      <c r="K776" s="20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20"/>
      <c r="Y776" s="3"/>
    </row>
    <row r="777">
      <c r="A777" s="3"/>
      <c r="B777" s="20"/>
      <c r="C777" s="3"/>
      <c r="D777" s="3"/>
      <c r="E777" s="3"/>
      <c r="F777" s="3"/>
      <c r="G777" s="3"/>
      <c r="H777" s="3"/>
      <c r="I777" s="3"/>
      <c r="J777" s="3"/>
      <c r="K777" s="20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20"/>
      <c r="Y777" s="3"/>
    </row>
    <row r="778">
      <c r="A778" s="3"/>
      <c r="B778" s="20"/>
      <c r="C778" s="3"/>
      <c r="D778" s="3"/>
      <c r="E778" s="3"/>
      <c r="F778" s="3"/>
      <c r="G778" s="3"/>
      <c r="H778" s="3"/>
      <c r="I778" s="3"/>
      <c r="J778" s="3"/>
      <c r="K778" s="20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20"/>
      <c r="Y778" s="3"/>
    </row>
    <row r="779">
      <c r="A779" s="3"/>
      <c r="B779" s="20"/>
      <c r="C779" s="3"/>
      <c r="D779" s="3"/>
      <c r="E779" s="3"/>
      <c r="F779" s="3"/>
      <c r="G779" s="3"/>
      <c r="H779" s="3"/>
      <c r="I779" s="3"/>
      <c r="J779" s="3"/>
      <c r="K779" s="20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20"/>
      <c r="Y779" s="3"/>
    </row>
    <row r="780">
      <c r="A780" s="3"/>
      <c r="B780" s="20"/>
      <c r="C780" s="3"/>
      <c r="D780" s="3"/>
      <c r="E780" s="3"/>
      <c r="F780" s="3"/>
      <c r="G780" s="3"/>
      <c r="H780" s="3"/>
      <c r="I780" s="3"/>
      <c r="J780" s="3"/>
      <c r="K780" s="20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20"/>
      <c r="Y780" s="3"/>
    </row>
    <row r="781">
      <c r="A781" s="3"/>
      <c r="B781" s="20"/>
      <c r="C781" s="3"/>
      <c r="D781" s="3"/>
      <c r="E781" s="3"/>
      <c r="F781" s="3"/>
      <c r="G781" s="3"/>
      <c r="H781" s="3"/>
      <c r="I781" s="3"/>
      <c r="J781" s="3"/>
      <c r="K781" s="20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20"/>
      <c r="Y781" s="3"/>
    </row>
    <row r="782">
      <c r="A782" s="3"/>
      <c r="B782" s="20"/>
      <c r="C782" s="3"/>
      <c r="D782" s="3"/>
      <c r="E782" s="3"/>
      <c r="F782" s="3"/>
      <c r="G782" s="3"/>
      <c r="H782" s="3"/>
      <c r="I782" s="3"/>
      <c r="J782" s="3"/>
      <c r="K782" s="20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20"/>
      <c r="Y782" s="3"/>
    </row>
    <row r="783">
      <c r="A783" s="3"/>
      <c r="B783" s="20"/>
      <c r="C783" s="3"/>
      <c r="D783" s="3"/>
      <c r="E783" s="3"/>
      <c r="F783" s="3"/>
      <c r="G783" s="3"/>
      <c r="H783" s="3"/>
      <c r="I783" s="3"/>
      <c r="J783" s="3"/>
      <c r="K783" s="20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20"/>
      <c r="Y783" s="3"/>
    </row>
    <row r="784">
      <c r="A784" s="3"/>
      <c r="B784" s="20"/>
      <c r="C784" s="3"/>
      <c r="D784" s="3"/>
      <c r="E784" s="3"/>
      <c r="F784" s="3"/>
      <c r="G784" s="3"/>
      <c r="H784" s="3"/>
      <c r="I784" s="3"/>
      <c r="J784" s="3"/>
      <c r="K784" s="20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20"/>
      <c r="Y784" s="3"/>
    </row>
    <row r="785">
      <c r="A785" s="3"/>
      <c r="B785" s="20"/>
      <c r="C785" s="3"/>
      <c r="D785" s="3"/>
      <c r="E785" s="3"/>
      <c r="F785" s="3"/>
      <c r="G785" s="3"/>
      <c r="H785" s="3"/>
      <c r="I785" s="3"/>
      <c r="J785" s="3"/>
      <c r="K785" s="20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20"/>
      <c r="Y785" s="3"/>
    </row>
    <row r="786">
      <c r="A786" s="3"/>
      <c r="B786" s="20"/>
      <c r="C786" s="3"/>
      <c r="D786" s="3"/>
      <c r="E786" s="3"/>
      <c r="F786" s="3"/>
      <c r="G786" s="3"/>
      <c r="H786" s="3"/>
      <c r="I786" s="3"/>
      <c r="J786" s="3"/>
      <c r="K786" s="20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20"/>
      <c r="Y786" s="3"/>
    </row>
    <row r="787">
      <c r="A787" s="3"/>
      <c r="B787" s="20"/>
      <c r="C787" s="3"/>
      <c r="D787" s="3"/>
      <c r="E787" s="3"/>
      <c r="F787" s="3"/>
      <c r="G787" s="3"/>
      <c r="H787" s="3"/>
      <c r="I787" s="3"/>
      <c r="J787" s="3"/>
      <c r="K787" s="20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20"/>
      <c r="Y787" s="3"/>
    </row>
    <row r="788">
      <c r="A788" s="3"/>
      <c r="B788" s="20"/>
      <c r="C788" s="3"/>
      <c r="D788" s="3"/>
      <c r="E788" s="3"/>
      <c r="F788" s="3"/>
      <c r="G788" s="3"/>
      <c r="H788" s="3"/>
      <c r="I788" s="3"/>
      <c r="J788" s="3"/>
      <c r="K788" s="20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20"/>
      <c r="Y788" s="3"/>
    </row>
    <row r="789">
      <c r="A789" s="3"/>
      <c r="B789" s="20"/>
      <c r="C789" s="3"/>
      <c r="D789" s="3"/>
      <c r="E789" s="3"/>
      <c r="F789" s="3"/>
      <c r="G789" s="3"/>
      <c r="H789" s="3"/>
      <c r="I789" s="3"/>
      <c r="J789" s="3"/>
      <c r="K789" s="20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20"/>
      <c r="Y789" s="3"/>
    </row>
    <row r="790">
      <c r="A790" s="3"/>
      <c r="B790" s="20"/>
      <c r="C790" s="3"/>
      <c r="D790" s="3"/>
      <c r="E790" s="3"/>
      <c r="F790" s="3"/>
      <c r="G790" s="3"/>
      <c r="H790" s="3"/>
      <c r="I790" s="3"/>
      <c r="J790" s="3"/>
      <c r="K790" s="20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20"/>
      <c r="Y790" s="3"/>
    </row>
    <row r="791">
      <c r="A791" s="3"/>
      <c r="B791" s="20"/>
      <c r="C791" s="3"/>
      <c r="D791" s="3"/>
      <c r="E791" s="3"/>
      <c r="F791" s="3"/>
      <c r="G791" s="3"/>
      <c r="H791" s="3"/>
      <c r="I791" s="3"/>
      <c r="J791" s="3"/>
      <c r="K791" s="20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20"/>
      <c r="Y791" s="3"/>
    </row>
    <row r="792">
      <c r="A792" s="3"/>
      <c r="B792" s="20"/>
      <c r="C792" s="3"/>
      <c r="D792" s="3"/>
      <c r="E792" s="3"/>
      <c r="F792" s="3"/>
      <c r="G792" s="3"/>
      <c r="H792" s="3"/>
      <c r="I792" s="3"/>
      <c r="J792" s="3"/>
      <c r="K792" s="20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20"/>
      <c r="Y792" s="3"/>
    </row>
    <row r="793">
      <c r="A793" s="3"/>
      <c r="B793" s="20"/>
      <c r="C793" s="3"/>
      <c r="D793" s="3"/>
      <c r="E793" s="3"/>
      <c r="F793" s="3"/>
      <c r="G793" s="3"/>
      <c r="H793" s="3"/>
      <c r="I793" s="3"/>
      <c r="J793" s="3"/>
      <c r="K793" s="20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20"/>
      <c r="Y793" s="3"/>
    </row>
    <row r="794">
      <c r="A794" s="3"/>
      <c r="B794" s="20"/>
      <c r="C794" s="3"/>
      <c r="D794" s="3"/>
      <c r="E794" s="3"/>
      <c r="F794" s="3"/>
      <c r="G794" s="3"/>
      <c r="H794" s="3"/>
      <c r="I794" s="3"/>
      <c r="J794" s="3"/>
      <c r="K794" s="20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20"/>
      <c r="Y794" s="3"/>
    </row>
    <row r="795">
      <c r="A795" s="3"/>
      <c r="B795" s="20"/>
      <c r="C795" s="3"/>
      <c r="D795" s="3"/>
      <c r="E795" s="3"/>
      <c r="F795" s="3"/>
      <c r="G795" s="3"/>
      <c r="H795" s="3"/>
      <c r="I795" s="3"/>
      <c r="J795" s="3"/>
      <c r="K795" s="20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20"/>
      <c r="Y795" s="3"/>
    </row>
    <row r="796">
      <c r="A796" s="3"/>
      <c r="B796" s="20"/>
      <c r="C796" s="3"/>
      <c r="D796" s="3"/>
      <c r="E796" s="3"/>
      <c r="F796" s="3"/>
      <c r="G796" s="3"/>
      <c r="H796" s="3"/>
      <c r="I796" s="3"/>
      <c r="J796" s="3"/>
      <c r="K796" s="20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20"/>
      <c r="Y796" s="3"/>
    </row>
    <row r="797">
      <c r="A797" s="3"/>
      <c r="B797" s="20"/>
      <c r="C797" s="3"/>
      <c r="D797" s="3"/>
      <c r="E797" s="3"/>
      <c r="F797" s="3"/>
      <c r="G797" s="3"/>
      <c r="H797" s="3"/>
      <c r="I797" s="3"/>
      <c r="J797" s="3"/>
      <c r="K797" s="20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20"/>
      <c r="Y797" s="3"/>
    </row>
    <row r="798">
      <c r="A798" s="3"/>
      <c r="B798" s="20"/>
      <c r="C798" s="3"/>
      <c r="D798" s="3"/>
      <c r="E798" s="3"/>
      <c r="F798" s="3"/>
      <c r="G798" s="3"/>
      <c r="H798" s="3"/>
      <c r="I798" s="3"/>
      <c r="J798" s="3"/>
      <c r="K798" s="20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20"/>
      <c r="Y798" s="3"/>
    </row>
    <row r="799">
      <c r="A799" s="3"/>
      <c r="B799" s="20"/>
      <c r="C799" s="3"/>
      <c r="D799" s="3"/>
      <c r="E799" s="3"/>
      <c r="F799" s="3"/>
      <c r="G799" s="3"/>
      <c r="H799" s="3"/>
      <c r="I799" s="3"/>
      <c r="J799" s="3"/>
      <c r="K799" s="20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20"/>
      <c r="Y799" s="3"/>
    </row>
    <row r="800">
      <c r="A800" s="3"/>
      <c r="B800" s="20"/>
      <c r="C800" s="3"/>
      <c r="D800" s="3"/>
      <c r="E800" s="3"/>
      <c r="F800" s="3"/>
      <c r="G800" s="3"/>
      <c r="H800" s="3"/>
      <c r="I800" s="3"/>
      <c r="J800" s="3"/>
      <c r="K800" s="20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20"/>
      <c r="Y800" s="3"/>
    </row>
    <row r="801">
      <c r="A801" s="3"/>
      <c r="B801" s="20"/>
      <c r="C801" s="3"/>
      <c r="D801" s="3"/>
      <c r="E801" s="3"/>
      <c r="F801" s="3"/>
      <c r="G801" s="3"/>
      <c r="H801" s="3"/>
      <c r="I801" s="3"/>
      <c r="J801" s="3"/>
      <c r="K801" s="20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20"/>
      <c r="Y801" s="3"/>
    </row>
    <row r="802">
      <c r="A802" s="3"/>
      <c r="B802" s="20"/>
      <c r="C802" s="3"/>
      <c r="D802" s="3"/>
      <c r="E802" s="3"/>
      <c r="F802" s="3"/>
      <c r="G802" s="3"/>
      <c r="H802" s="3"/>
      <c r="I802" s="3"/>
      <c r="J802" s="3"/>
      <c r="K802" s="20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20"/>
      <c r="Y802" s="3"/>
    </row>
    <row r="803">
      <c r="A803" s="3"/>
      <c r="B803" s="20"/>
      <c r="C803" s="3"/>
      <c r="D803" s="3"/>
      <c r="E803" s="3"/>
      <c r="F803" s="3"/>
      <c r="G803" s="3"/>
      <c r="H803" s="3"/>
      <c r="I803" s="3"/>
      <c r="J803" s="3"/>
      <c r="K803" s="20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20"/>
      <c r="Y803" s="3"/>
    </row>
    <row r="804">
      <c r="A804" s="3"/>
      <c r="B804" s="20"/>
      <c r="C804" s="3"/>
      <c r="D804" s="3"/>
      <c r="E804" s="3"/>
      <c r="F804" s="3"/>
      <c r="G804" s="3"/>
      <c r="H804" s="3"/>
      <c r="I804" s="3"/>
      <c r="J804" s="3"/>
      <c r="K804" s="20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20"/>
      <c r="Y804" s="3"/>
    </row>
    <row r="805">
      <c r="A805" s="3"/>
      <c r="B805" s="20"/>
      <c r="C805" s="3"/>
      <c r="D805" s="3"/>
      <c r="E805" s="3"/>
      <c r="F805" s="3"/>
      <c r="G805" s="3"/>
      <c r="H805" s="3"/>
      <c r="I805" s="3"/>
      <c r="J805" s="3"/>
      <c r="K805" s="20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20"/>
      <c r="Y805" s="3"/>
    </row>
    <row r="806">
      <c r="A806" s="3"/>
      <c r="B806" s="20"/>
      <c r="C806" s="3"/>
      <c r="D806" s="3"/>
      <c r="E806" s="3"/>
      <c r="F806" s="3"/>
      <c r="G806" s="3"/>
      <c r="H806" s="3"/>
      <c r="I806" s="3"/>
      <c r="J806" s="3"/>
      <c r="K806" s="20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20"/>
      <c r="Y806" s="3"/>
    </row>
    <row r="807">
      <c r="A807" s="3"/>
      <c r="B807" s="20"/>
      <c r="C807" s="3"/>
      <c r="D807" s="3"/>
      <c r="E807" s="3"/>
      <c r="F807" s="3"/>
      <c r="G807" s="3"/>
      <c r="H807" s="3"/>
      <c r="I807" s="3"/>
      <c r="J807" s="3"/>
      <c r="K807" s="20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20"/>
      <c r="Y807" s="3"/>
    </row>
    <row r="808">
      <c r="A808" s="3"/>
      <c r="B808" s="20"/>
      <c r="C808" s="3"/>
      <c r="D808" s="3"/>
      <c r="E808" s="3"/>
      <c r="F808" s="3"/>
      <c r="G808" s="3"/>
      <c r="H808" s="3"/>
      <c r="I808" s="3"/>
      <c r="J808" s="3"/>
      <c r="K808" s="20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20"/>
      <c r="Y808" s="3"/>
    </row>
    <row r="809">
      <c r="A809" s="3"/>
      <c r="B809" s="20"/>
      <c r="C809" s="3"/>
      <c r="D809" s="3"/>
      <c r="E809" s="3"/>
      <c r="F809" s="3"/>
      <c r="G809" s="3"/>
      <c r="H809" s="3"/>
      <c r="I809" s="3"/>
      <c r="J809" s="3"/>
      <c r="K809" s="20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20"/>
      <c r="Y809" s="3"/>
    </row>
    <row r="810">
      <c r="A810" s="3"/>
      <c r="B810" s="20"/>
      <c r="C810" s="3"/>
      <c r="D810" s="3"/>
      <c r="E810" s="3"/>
      <c r="F810" s="3"/>
      <c r="G810" s="3"/>
      <c r="H810" s="3"/>
      <c r="I810" s="3"/>
      <c r="J810" s="3"/>
      <c r="K810" s="20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20"/>
      <c r="Y810" s="3"/>
    </row>
    <row r="811">
      <c r="A811" s="3"/>
      <c r="B811" s="20"/>
      <c r="C811" s="3"/>
      <c r="D811" s="3"/>
      <c r="E811" s="3"/>
      <c r="F811" s="3"/>
      <c r="G811" s="3"/>
      <c r="H811" s="3"/>
      <c r="I811" s="3"/>
      <c r="J811" s="3"/>
      <c r="K811" s="20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20"/>
      <c r="Y811" s="3"/>
    </row>
    <row r="812">
      <c r="A812" s="3"/>
      <c r="B812" s="20"/>
      <c r="C812" s="3"/>
      <c r="D812" s="3"/>
      <c r="E812" s="3"/>
      <c r="F812" s="3"/>
      <c r="G812" s="3"/>
      <c r="H812" s="3"/>
      <c r="I812" s="3"/>
      <c r="J812" s="3"/>
      <c r="K812" s="20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20"/>
      <c r="Y812" s="3"/>
    </row>
    <row r="813">
      <c r="A813" s="3"/>
      <c r="B813" s="20"/>
      <c r="C813" s="3"/>
      <c r="D813" s="3"/>
      <c r="E813" s="3"/>
      <c r="F813" s="3"/>
      <c r="G813" s="3"/>
      <c r="H813" s="3"/>
      <c r="I813" s="3"/>
      <c r="J813" s="3"/>
      <c r="K813" s="20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20"/>
      <c r="Y813" s="3"/>
    </row>
    <row r="814">
      <c r="A814" s="3"/>
      <c r="B814" s="20"/>
      <c r="C814" s="3"/>
      <c r="D814" s="3"/>
      <c r="E814" s="3"/>
      <c r="F814" s="3"/>
      <c r="G814" s="3"/>
      <c r="H814" s="3"/>
      <c r="I814" s="3"/>
      <c r="J814" s="3"/>
      <c r="K814" s="20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20"/>
      <c r="Y814" s="3"/>
    </row>
    <row r="815">
      <c r="A815" s="3"/>
      <c r="B815" s="20"/>
      <c r="C815" s="3"/>
      <c r="D815" s="3"/>
      <c r="E815" s="3"/>
      <c r="F815" s="3"/>
      <c r="G815" s="3"/>
      <c r="H815" s="3"/>
      <c r="I815" s="3"/>
      <c r="J815" s="3"/>
      <c r="K815" s="20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20"/>
      <c r="Y815" s="3"/>
    </row>
    <row r="816">
      <c r="A816" s="3"/>
      <c r="B816" s="20"/>
      <c r="C816" s="3"/>
      <c r="D816" s="3"/>
      <c r="E816" s="3"/>
      <c r="F816" s="3"/>
      <c r="G816" s="3"/>
      <c r="H816" s="3"/>
      <c r="I816" s="3"/>
      <c r="J816" s="3"/>
      <c r="K816" s="20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20"/>
      <c r="Y816" s="3"/>
    </row>
    <row r="817">
      <c r="A817" s="3"/>
      <c r="B817" s="20"/>
      <c r="C817" s="3"/>
      <c r="D817" s="3"/>
      <c r="E817" s="3"/>
      <c r="F817" s="3"/>
      <c r="G817" s="3"/>
      <c r="H817" s="3"/>
      <c r="I817" s="3"/>
      <c r="J817" s="3"/>
      <c r="K817" s="20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20"/>
      <c r="Y817" s="3"/>
    </row>
    <row r="818">
      <c r="A818" s="3"/>
      <c r="B818" s="20"/>
      <c r="C818" s="3"/>
      <c r="D818" s="3"/>
      <c r="E818" s="3"/>
      <c r="F818" s="3"/>
      <c r="G818" s="3"/>
      <c r="H818" s="3"/>
      <c r="I818" s="3"/>
      <c r="J818" s="3"/>
      <c r="K818" s="20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20"/>
      <c r="Y818" s="3"/>
    </row>
    <row r="819">
      <c r="A819" s="3"/>
      <c r="B819" s="20"/>
      <c r="C819" s="3"/>
      <c r="D819" s="3"/>
      <c r="E819" s="3"/>
      <c r="F819" s="3"/>
      <c r="G819" s="3"/>
      <c r="H819" s="3"/>
      <c r="I819" s="3"/>
      <c r="J819" s="3"/>
      <c r="K819" s="20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20"/>
      <c r="Y819" s="3"/>
    </row>
    <row r="820">
      <c r="A820" s="3"/>
      <c r="B820" s="20"/>
      <c r="C820" s="3"/>
      <c r="D820" s="3"/>
      <c r="E820" s="3"/>
      <c r="F820" s="3"/>
      <c r="G820" s="3"/>
      <c r="H820" s="3"/>
      <c r="I820" s="3"/>
      <c r="J820" s="3"/>
      <c r="K820" s="20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20"/>
      <c r="Y820" s="3"/>
    </row>
    <row r="821">
      <c r="A821" s="3"/>
      <c r="B821" s="20"/>
      <c r="C821" s="3"/>
      <c r="D821" s="3"/>
      <c r="E821" s="3"/>
      <c r="F821" s="3"/>
      <c r="G821" s="3"/>
      <c r="H821" s="3"/>
      <c r="I821" s="3"/>
      <c r="J821" s="3"/>
      <c r="K821" s="20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20"/>
      <c r="Y821" s="3"/>
    </row>
    <row r="822">
      <c r="A822" s="3"/>
      <c r="B822" s="20"/>
      <c r="C822" s="3"/>
      <c r="D822" s="3"/>
      <c r="E822" s="3"/>
      <c r="F822" s="3"/>
      <c r="G822" s="3"/>
      <c r="H822" s="3"/>
      <c r="I822" s="3"/>
      <c r="J822" s="3"/>
      <c r="K822" s="20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20"/>
      <c r="Y822" s="3"/>
    </row>
    <row r="823">
      <c r="A823" s="3"/>
      <c r="B823" s="20"/>
      <c r="C823" s="3"/>
      <c r="D823" s="3"/>
      <c r="E823" s="3"/>
      <c r="F823" s="3"/>
      <c r="G823" s="3"/>
      <c r="H823" s="3"/>
      <c r="I823" s="3"/>
      <c r="J823" s="3"/>
      <c r="K823" s="20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20"/>
      <c r="Y823" s="3"/>
    </row>
    <row r="824">
      <c r="A824" s="3"/>
      <c r="B824" s="20"/>
      <c r="C824" s="3"/>
      <c r="D824" s="3"/>
      <c r="E824" s="3"/>
      <c r="F824" s="3"/>
      <c r="G824" s="3"/>
      <c r="H824" s="3"/>
      <c r="I824" s="3"/>
      <c r="J824" s="3"/>
      <c r="K824" s="20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20"/>
      <c r="Y824" s="3"/>
    </row>
    <row r="825">
      <c r="A825" s="3"/>
      <c r="B825" s="20"/>
      <c r="C825" s="3"/>
      <c r="D825" s="3"/>
      <c r="E825" s="3"/>
      <c r="F825" s="3"/>
      <c r="G825" s="3"/>
      <c r="H825" s="3"/>
      <c r="I825" s="3"/>
      <c r="J825" s="3"/>
      <c r="K825" s="20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20"/>
      <c r="Y825" s="3"/>
    </row>
    <row r="826">
      <c r="A826" s="3"/>
      <c r="B826" s="20"/>
      <c r="C826" s="3"/>
      <c r="D826" s="3"/>
      <c r="E826" s="3"/>
      <c r="F826" s="3"/>
      <c r="G826" s="3"/>
      <c r="H826" s="3"/>
      <c r="I826" s="3"/>
      <c r="J826" s="3"/>
      <c r="K826" s="20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20"/>
      <c r="Y826" s="3"/>
    </row>
    <row r="827">
      <c r="A827" s="3"/>
      <c r="B827" s="20"/>
      <c r="C827" s="3"/>
      <c r="D827" s="3"/>
      <c r="E827" s="3"/>
      <c r="F827" s="3"/>
      <c r="G827" s="3"/>
      <c r="H827" s="3"/>
      <c r="I827" s="3"/>
      <c r="J827" s="3"/>
      <c r="K827" s="20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20"/>
      <c r="Y827" s="3"/>
    </row>
    <row r="828">
      <c r="A828" s="3"/>
      <c r="B828" s="20"/>
      <c r="C828" s="3"/>
      <c r="D828" s="3"/>
      <c r="E828" s="3"/>
      <c r="F828" s="3"/>
      <c r="G828" s="3"/>
      <c r="H828" s="3"/>
      <c r="I828" s="3"/>
      <c r="J828" s="3"/>
      <c r="K828" s="20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20"/>
      <c r="Y828" s="3"/>
    </row>
    <row r="829">
      <c r="A829" s="3"/>
      <c r="B829" s="20"/>
      <c r="C829" s="3"/>
      <c r="D829" s="3"/>
      <c r="E829" s="3"/>
      <c r="F829" s="3"/>
      <c r="G829" s="3"/>
      <c r="H829" s="3"/>
      <c r="I829" s="3"/>
      <c r="J829" s="3"/>
      <c r="K829" s="20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20"/>
      <c r="Y829" s="3"/>
    </row>
    <row r="830">
      <c r="A830" s="3"/>
      <c r="B830" s="20"/>
      <c r="C830" s="3"/>
      <c r="D830" s="3"/>
      <c r="E830" s="3"/>
      <c r="F830" s="3"/>
      <c r="G830" s="3"/>
      <c r="H830" s="3"/>
      <c r="I830" s="3"/>
      <c r="J830" s="3"/>
      <c r="K830" s="20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20"/>
      <c r="Y830" s="3"/>
    </row>
    <row r="831">
      <c r="A831" s="3"/>
      <c r="B831" s="20"/>
      <c r="C831" s="3"/>
      <c r="D831" s="3"/>
      <c r="E831" s="3"/>
      <c r="F831" s="3"/>
      <c r="G831" s="3"/>
      <c r="H831" s="3"/>
      <c r="I831" s="3"/>
      <c r="J831" s="3"/>
      <c r="K831" s="20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20"/>
      <c r="Y831" s="3"/>
    </row>
    <row r="832">
      <c r="A832" s="3"/>
      <c r="B832" s="20"/>
      <c r="C832" s="3"/>
      <c r="D832" s="3"/>
      <c r="E832" s="3"/>
      <c r="F832" s="3"/>
      <c r="G832" s="3"/>
      <c r="H832" s="3"/>
      <c r="I832" s="3"/>
      <c r="J832" s="3"/>
      <c r="K832" s="20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20"/>
      <c r="Y832" s="3"/>
    </row>
    <row r="833">
      <c r="A833" s="3"/>
      <c r="B833" s="20"/>
      <c r="C833" s="3"/>
      <c r="D833" s="3"/>
      <c r="E833" s="3"/>
      <c r="F833" s="3"/>
      <c r="G833" s="3"/>
      <c r="H833" s="3"/>
      <c r="I833" s="3"/>
      <c r="J833" s="3"/>
      <c r="K833" s="20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20"/>
      <c r="Y833" s="3"/>
    </row>
    <row r="834">
      <c r="A834" s="3"/>
      <c r="B834" s="20"/>
      <c r="C834" s="3"/>
      <c r="D834" s="3"/>
      <c r="E834" s="3"/>
      <c r="F834" s="3"/>
      <c r="G834" s="3"/>
      <c r="H834" s="3"/>
      <c r="I834" s="3"/>
      <c r="J834" s="3"/>
      <c r="K834" s="20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20"/>
      <c r="Y834" s="3"/>
    </row>
    <row r="835">
      <c r="A835" s="3"/>
      <c r="B835" s="20"/>
      <c r="C835" s="3"/>
      <c r="D835" s="3"/>
      <c r="E835" s="3"/>
      <c r="F835" s="3"/>
      <c r="G835" s="3"/>
      <c r="H835" s="3"/>
      <c r="I835" s="3"/>
      <c r="J835" s="3"/>
      <c r="K835" s="20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20"/>
      <c r="Y835" s="3"/>
    </row>
    <row r="836">
      <c r="A836" s="3"/>
      <c r="B836" s="20"/>
      <c r="C836" s="3"/>
      <c r="D836" s="3"/>
      <c r="E836" s="3"/>
      <c r="F836" s="3"/>
      <c r="G836" s="3"/>
      <c r="H836" s="3"/>
      <c r="I836" s="3"/>
      <c r="J836" s="3"/>
      <c r="K836" s="20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20"/>
      <c r="Y836" s="3"/>
    </row>
    <row r="837">
      <c r="A837" s="3"/>
      <c r="B837" s="20"/>
      <c r="C837" s="3"/>
      <c r="D837" s="3"/>
      <c r="E837" s="3"/>
      <c r="F837" s="3"/>
      <c r="G837" s="3"/>
      <c r="H837" s="3"/>
      <c r="I837" s="3"/>
      <c r="J837" s="3"/>
      <c r="K837" s="20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20"/>
      <c r="Y837" s="3"/>
    </row>
    <row r="838">
      <c r="A838" s="3"/>
      <c r="B838" s="20"/>
      <c r="C838" s="3"/>
      <c r="D838" s="3"/>
      <c r="E838" s="3"/>
      <c r="F838" s="3"/>
      <c r="G838" s="3"/>
      <c r="H838" s="3"/>
      <c r="I838" s="3"/>
      <c r="J838" s="3"/>
      <c r="K838" s="20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20"/>
      <c r="Y838" s="3"/>
    </row>
    <row r="839">
      <c r="A839" s="3"/>
      <c r="B839" s="20"/>
      <c r="C839" s="3"/>
      <c r="D839" s="3"/>
      <c r="E839" s="3"/>
      <c r="F839" s="3"/>
      <c r="G839" s="3"/>
      <c r="H839" s="3"/>
      <c r="I839" s="3"/>
      <c r="J839" s="3"/>
      <c r="K839" s="20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20"/>
      <c r="Y839" s="3"/>
    </row>
    <row r="840">
      <c r="A840" s="3"/>
      <c r="B840" s="20"/>
      <c r="C840" s="3"/>
      <c r="D840" s="3"/>
      <c r="E840" s="3"/>
      <c r="F840" s="3"/>
      <c r="G840" s="3"/>
      <c r="H840" s="3"/>
      <c r="I840" s="3"/>
      <c r="J840" s="3"/>
      <c r="K840" s="20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20"/>
      <c r="Y840" s="3"/>
    </row>
    <row r="841">
      <c r="A841" s="3"/>
      <c r="B841" s="20"/>
      <c r="C841" s="3"/>
      <c r="D841" s="3"/>
      <c r="E841" s="3"/>
      <c r="F841" s="3"/>
      <c r="G841" s="3"/>
      <c r="H841" s="3"/>
      <c r="I841" s="3"/>
      <c r="J841" s="3"/>
      <c r="K841" s="20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20"/>
      <c r="Y841" s="3"/>
    </row>
    <row r="842">
      <c r="A842" s="3"/>
      <c r="B842" s="20"/>
      <c r="C842" s="3"/>
      <c r="D842" s="3"/>
      <c r="E842" s="3"/>
      <c r="F842" s="3"/>
      <c r="G842" s="3"/>
      <c r="H842" s="3"/>
      <c r="I842" s="3"/>
      <c r="J842" s="3"/>
      <c r="K842" s="20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20"/>
      <c r="Y842" s="3"/>
    </row>
    <row r="843">
      <c r="A843" s="3"/>
      <c r="B843" s="20"/>
      <c r="C843" s="3"/>
      <c r="D843" s="3"/>
      <c r="E843" s="3"/>
      <c r="F843" s="3"/>
      <c r="G843" s="3"/>
      <c r="H843" s="3"/>
      <c r="I843" s="3"/>
      <c r="J843" s="3"/>
      <c r="K843" s="20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20"/>
      <c r="Y843" s="3"/>
    </row>
    <row r="844">
      <c r="A844" s="3"/>
      <c r="B844" s="20"/>
      <c r="C844" s="3"/>
      <c r="D844" s="3"/>
      <c r="E844" s="3"/>
      <c r="F844" s="3"/>
      <c r="G844" s="3"/>
      <c r="H844" s="3"/>
      <c r="I844" s="3"/>
      <c r="J844" s="3"/>
      <c r="K844" s="20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20"/>
      <c r="Y844" s="3"/>
    </row>
    <row r="845">
      <c r="A845" s="3"/>
      <c r="B845" s="20"/>
      <c r="C845" s="3"/>
      <c r="D845" s="3"/>
      <c r="E845" s="3"/>
      <c r="F845" s="3"/>
      <c r="G845" s="3"/>
      <c r="H845" s="3"/>
      <c r="I845" s="3"/>
      <c r="J845" s="3"/>
      <c r="K845" s="20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20"/>
      <c r="Y845" s="3"/>
    </row>
    <row r="846">
      <c r="A846" s="3"/>
      <c r="B846" s="20"/>
      <c r="C846" s="3"/>
      <c r="D846" s="3"/>
      <c r="E846" s="3"/>
      <c r="F846" s="3"/>
      <c r="G846" s="3"/>
      <c r="H846" s="3"/>
      <c r="I846" s="3"/>
      <c r="J846" s="3"/>
      <c r="K846" s="20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20"/>
      <c r="Y846" s="3"/>
    </row>
  </sheetData>
  <hyperlinks>
    <hyperlink r:id="rId1" ref="A108"/>
  </hyperlinks>
  <drawing r:id="rId2"/>
</worksheet>
</file>