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arez\Google Drive\"/>
    </mc:Choice>
  </mc:AlternateContent>
  <bookViews>
    <workbookView xWindow="0" yWindow="0" windowWidth="23040" windowHeight="9048" xr2:uid="{D8A366BA-6B44-4748-934F-73C27BF63394}"/>
  </bookViews>
  <sheets>
    <sheet name="All Schools" sheetId="1" r:id="rId1"/>
    <sheet name="No Biochem" sheetId="2" r:id="rId2"/>
  </sheets>
  <definedNames>
    <definedName name="_xlnm._FilterDatabase" localSheetId="0" hidden="1">'All Schools'!$A$1:$AS$67</definedName>
    <definedName name="_xlnm._FilterDatabase" localSheetId="1" hidden="1">'No Biochem'!$A$1:$AS$19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6" i="2" l="1"/>
  <c r="AQ6" i="2" s="1"/>
  <c r="AN6" i="2"/>
  <c r="AK6" i="2"/>
  <c r="AJ6" i="2"/>
  <c r="AH6" i="2"/>
  <c r="AP11" i="2"/>
  <c r="AQ11" i="2" s="1"/>
  <c r="AN11" i="2"/>
  <c r="AK11" i="2"/>
  <c r="AJ11" i="2"/>
  <c r="AH11" i="2"/>
  <c r="AP4" i="2"/>
  <c r="AQ4" i="2" s="1"/>
  <c r="AN4" i="2"/>
  <c r="AK4" i="2"/>
  <c r="AJ4" i="2"/>
  <c r="AH4" i="2"/>
  <c r="AP17" i="2"/>
  <c r="AQ17" i="2" s="1"/>
  <c r="AN17" i="2"/>
  <c r="AK17" i="2"/>
  <c r="AJ17" i="2"/>
  <c r="AH17" i="2"/>
  <c r="AP12" i="2"/>
  <c r="AQ12" i="2" s="1"/>
  <c r="AN12" i="2"/>
  <c r="AK12" i="2"/>
  <c r="AJ12" i="2"/>
  <c r="AH12" i="2"/>
  <c r="AP15" i="2"/>
  <c r="AQ15" i="2" s="1"/>
  <c r="AN15" i="2"/>
  <c r="AK15" i="2"/>
  <c r="AJ15" i="2"/>
  <c r="AH15" i="2"/>
  <c r="AP5" i="2"/>
  <c r="AQ5" i="2" s="1"/>
  <c r="AN5" i="2"/>
  <c r="AK5" i="2"/>
  <c r="AJ5" i="2"/>
  <c r="AH5" i="2"/>
  <c r="AP10" i="2"/>
  <c r="AQ10" i="2" s="1"/>
  <c r="AN10" i="2"/>
  <c r="AK10" i="2"/>
  <c r="AJ10" i="2"/>
  <c r="AH10" i="2"/>
  <c r="AP2" i="2"/>
  <c r="AQ2" i="2" s="1"/>
  <c r="AN2" i="2"/>
  <c r="AK2" i="2"/>
  <c r="AJ2" i="2"/>
  <c r="AH2" i="2"/>
  <c r="AP9" i="2"/>
  <c r="AQ9" i="2" s="1"/>
  <c r="AN9" i="2"/>
  <c r="AK9" i="2"/>
  <c r="AJ9" i="2"/>
  <c r="AH9" i="2"/>
  <c r="AP14" i="2"/>
  <c r="AQ14" i="2" s="1"/>
  <c r="AN14" i="2"/>
  <c r="AK14" i="2"/>
  <c r="AJ14" i="2"/>
  <c r="AH14" i="2"/>
  <c r="AP16" i="2"/>
  <c r="AQ16" i="2" s="1"/>
  <c r="AN16" i="2"/>
  <c r="AK16" i="2"/>
  <c r="AJ16" i="2"/>
  <c r="AH16" i="2"/>
  <c r="AP18" i="2"/>
  <c r="AQ18" i="2" s="1"/>
  <c r="AN18" i="2"/>
  <c r="AK18" i="2"/>
  <c r="AJ18" i="2"/>
  <c r="AH18" i="2"/>
  <c r="AP19" i="2"/>
  <c r="AQ19" i="2" s="1"/>
  <c r="AN19" i="2"/>
  <c r="AK19" i="2"/>
  <c r="AJ19" i="2"/>
  <c r="AH19" i="2"/>
  <c r="AP13" i="2"/>
  <c r="AQ13" i="2" s="1"/>
  <c r="AN13" i="2"/>
  <c r="AK13" i="2"/>
  <c r="AJ13" i="2"/>
  <c r="AH13" i="2"/>
  <c r="AP8" i="2"/>
  <c r="AQ8" i="2" s="1"/>
  <c r="AN8" i="2"/>
  <c r="AK8" i="2"/>
  <c r="AJ8" i="2"/>
  <c r="AH8" i="2"/>
  <c r="AP3" i="2"/>
  <c r="AQ3" i="2" s="1"/>
  <c r="AN3" i="2"/>
  <c r="AK3" i="2"/>
  <c r="AJ3" i="2"/>
  <c r="AH3" i="2"/>
  <c r="AP7" i="2"/>
  <c r="AQ7" i="2" s="1"/>
  <c r="AN7" i="2"/>
  <c r="AK7" i="2"/>
  <c r="AJ7" i="2"/>
  <c r="AH7" i="2"/>
  <c r="AP2" i="1" l="1"/>
  <c r="AQ2" i="1" s="1"/>
  <c r="AP3" i="1"/>
  <c r="AQ3" i="1" s="1"/>
  <c r="AP4" i="1"/>
  <c r="AQ4" i="1" s="1"/>
  <c r="AP5" i="1"/>
  <c r="AQ5" i="1" s="1"/>
  <c r="AP6" i="1"/>
  <c r="AQ6" i="1" s="1"/>
  <c r="AP7" i="1"/>
  <c r="AQ7" i="1" s="1"/>
  <c r="AP8" i="1"/>
  <c r="AQ8" i="1" s="1"/>
  <c r="AP9" i="1"/>
  <c r="AQ9" i="1" s="1"/>
  <c r="AP10" i="1"/>
  <c r="AQ10" i="1" s="1"/>
  <c r="AP11" i="1"/>
  <c r="AQ11" i="1" s="1"/>
  <c r="AP12" i="1"/>
  <c r="AQ12" i="1" s="1"/>
  <c r="AP13" i="1"/>
  <c r="AQ13" i="1" s="1"/>
  <c r="AP14" i="1"/>
  <c r="AQ14" i="1" s="1"/>
  <c r="AP15" i="1"/>
  <c r="AQ15" i="1" s="1"/>
  <c r="AP16" i="1"/>
  <c r="AQ16" i="1" s="1"/>
  <c r="AP17" i="1"/>
  <c r="AQ17" i="1" s="1"/>
  <c r="AP18" i="1"/>
  <c r="AQ18" i="1" s="1"/>
  <c r="AP19" i="1"/>
  <c r="AQ19" i="1" s="1"/>
  <c r="AP20" i="1"/>
  <c r="AQ20" i="1" s="1"/>
  <c r="AP21" i="1"/>
  <c r="AQ21" i="1" s="1"/>
  <c r="AP22" i="1"/>
  <c r="AQ22" i="1" s="1"/>
  <c r="AP23" i="1"/>
  <c r="AQ23" i="1" s="1"/>
  <c r="AP24" i="1"/>
  <c r="AQ24" i="1" s="1"/>
  <c r="AP25" i="1"/>
  <c r="AQ25" i="1" s="1"/>
  <c r="AP26" i="1"/>
  <c r="AQ26" i="1" s="1"/>
  <c r="AP27" i="1"/>
  <c r="AQ27" i="1" s="1"/>
  <c r="AP28" i="1"/>
  <c r="AQ28" i="1" s="1"/>
  <c r="AP29" i="1"/>
  <c r="AQ29" i="1" s="1"/>
  <c r="AP30" i="1"/>
  <c r="AQ30" i="1" s="1"/>
  <c r="AP31" i="1"/>
  <c r="AQ31" i="1" s="1"/>
  <c r="AP32" i="1"/>
  <c r="AQ32" i="1" s="1"/>
  <c r="AP33" i="1"/>
  <c r="AQ33" i="1" s="1"/>
  <c r="AP34" i="1"/>
  <c r="AQ34" i="1" s="1"/>
  <c r="AP35" i="1"/>
  <c r="AQ35" i="1" s="1"/>
  <c r="AP36" i="1"/>
  <c r="AQ36" i="1" s="1"/>
  <c r="AP37" i="1"/>
  <c r="AQ37" i="1" s="1"/>
  <c r="AP38" i="1"/>
  <c r="AQ38" i="1" s="1"/>
  <c r="AP39" i="1"/>
  <c r="AQ39" i="1" s="1"/>
  <c r="AP40" i="1"/>
  <c r="AQ40" i="1" s="1"/>
  <c r="AP41" i="1"/>
  <c r="AQ41" i="1" s="1"/>
  <c r="AP42" i="1"/>
  <c r="AQ42" i="1" s="1"/>
  <c r="AP43" i="1"/>
  <c r="AQ43" i="1" s="1"/>
  <c r="AP44" i="1"/>
  <c r="AQ44" i="1" s="1"/>
  <c r="AP45" i="1"/>
  <c r="AQ45" i="1" s="1"/>
  <c r="AP46" i="1"/>
  <c r="AQ46" i="1" s="1"/>
  <c r="AP47" i="1"/>
  <c r="AQ47" i="1" s="1"/>
  <c r="AP48" i="1"/>
  <c r="AQ48" i="1" s="1"/>
  <c r="AP49" i="1"/>
  <c r="AQ49" i="1" s="1"/>
  <c r="AP50" i="1"/>
  <c r="AQ50" i="1" s="1"/>
  <c r="AP51" i="1"/>
  <c r="AQ51" i="1" s="1"/>
  <c r="AP52" i="1"/>
  <c r="AQ52" i="1" s="1"/>
  <c r="AP53" i="1"/>
  <c r="AQ53" i="1" s="1"/>
  <c r="AP54" i="1"/>
  <c r="AQ54" i="1" s="1"/>
  <c r="AP55" i="1"/>
  <c r="AQ55" i="1" s="1"/>
  <c r="AP56" i="1"/>
  <c r="AQ56" i="1" s="1"/>
  <c r="AP57" i="1"/>
  <c r="AQ57" i="1" s="1"/>
  <c r="AP58" i="1"/>
  <c r="AQ58" i="1" s="1"/>
  <c r="AP59" i="1"/>
  <c r="AQ59" i="1" s="1"/>
  <c r="AP60" i="1"/>
  <c r="AQ60" i="1" s="1"/>
  <c r="AP61" i="1"/>
  <c r="AQ61" i="1" s="1"/>
  <c r="AP62" i="1"/>
  <c r="AQ62" i="1" s="1"/>
  <c r="AP63" i="1"/>
  <c r="AQ63" i="1" s="1"/>
  <c r="AP64" i="1"/>
  <c r="AQ64" i="1" s="1"/>
  <c r="AP65" i="1"/>
  <c r="AQ65" i="1" s="1"/>
  <c r="AP66" i="1"/>
  <c r="AQ66" i="1" s="1"/>
  <c r="AP67" i="1"/>
  <c r="AQ67" i="1" s="1"/>
  <c r="AN3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2" i="1"/>
  <c r="AK2" i="1"/>
  <c r="AK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H8" i="1"/>
  <c r="AH13" i="1"/>
  <c r="AH14" i="1"/>
  <c r="AH28" i="1"/>
  <c r="AH33" i="1"/>
  <c r="AH45" i="1"/>
  <c r="AH46" i="1"/>
  <c r="AH54" i="1"/>
  <c r="AH57" i="1"/>
  <c r="AH58" i="1"/>
  <c r="AH62" i="1"/>
  <c r="AJ53" i="1"/>
  <c r="AJ37" i="1"/>
  <c r="AJ8" i="1"/>
  <c r="AJ13" i="1"/>
  <c r="AJ14" i="1"/>
  <c r="AJ28" i="1"/>
  <c r="AJ33" i="1"/>
  <c r="AJ45" i="1"/>
  <c r="AJ46" i="1"/>
  <c r="AJ54" i="1"/>
  <c r="AJ57" i="1"/>
  <c r="AJ58" i="1"/>
  <c r="AJ62" i="1"/>
  <c r="AJ39" i="1"/>
  <c r="AJ7" i="1"/>
  <c r="AJ43" i="1"/>
  <c r="AJ9" i="1"/>
  <c r="AJ10" i="1"/>
  <c r="AJ6" i="1"/>
  <c r="AJ48" i="1"/>
  <c r="AJ32" i="1"/>
  <c r="AJ5" i="1"/>
  <c r="AJ59" i="1"/>
  <c r="AJ4" i="1"/>
  <c r="AJ60" i="1"/>
  <c r="AJ3" i="1"/>
  <c r="AJ61" i="1"/>
  <c r="AJ47" i="1"/>
  <c r="AJ19" i="1"/>
  <c r="AJ20" i="1"/>
  <c r="AJ41" i="1"/>
  <c r="AJ52" i="1"/>
  <c r="AJ12" i="1"/>
  <c r="AJ63" i="1"/>
  <c r="AJ64" i="1"/>
  <c r="AJ21" i="1"/>
  <c r="AJ38" i="1"/>
  <c r="AJ16" i="1"/>
  <c r="AJ66" i="1"/>
  <c r="AJ26" i="1"/>
  <c r="AJ2" i="1"/>
  <c r="AJ25" i="1"/>
  <c r="AJ51" i="1"/>
  <c r="AJ35" i="1"/>
  <c r="AJ44" i="1"/>
  <c r="AJ49" i="1"/>
  <c r="AJ24" i="1"/>
  <c r="AJ31" i="1"/>
  <c r="AJ17" i="1"/>
  <c r="AJ65" i="1"/>
  <c r="AJ56" i="1"/>
  <c r="AJ15" i="1"/>
  <c r="AJ23" i="1"/>
  <c r="AJ22" i="1"/>
  <c r="AJ18" i="1"/>
  <c r="AJ11" i="1"/>
  <c r="AJ29" i="1"/>
  <c r="AJ42" i="1"/>
  <c r="AJ30" i="1"/>
  <c r="AJ50" i="1"/>
  <c r="AJ55" i="1"/>
  <c r="AJ40" i="1"/>
  <c r="AJ67" i="1"/>
  <c r="AJ36" i="1"/>
  <c r="AJ34" i="1"/>
  <c r="AJ27" i="1"/>
  <c r="AH43" i="1"/>
  <c r="AH9" i="1"/>
  <c r="AH10" i="1"/>
  <c r="AH6" i="1"/>
  <c r="AH48" i="1"/>
  <c r="AH53" i="1"/>
  <c r="AH32" i="1"/>
  <c r="AH5" i="1"/>
  <c r="AH59" i="1"/>
  <c r="AH4" i="1"/>
  <c r="AH60" i="1"/>
  <c r="AH3" i="1"/>
  <c r="AH61" i="1"/>
  <c r="AH47" i="1"/>
  <c r="AH19" i="1"/>
  <c r="AH20" i="1"/>
  <c r="AH41" i="1"/>
  <c r="AH52" i="1"/>
  <c r="AH12" i="1"/>
  <c r="AH63" i="1"/>
  <c r="AH64" i="1"/>
  <c r="AH21" i="1"/>
  <c r="AH38" i="1"/>
  <c r="AH16" i="1"/>
  <c r="AH66" i="1"/>
  <c r="AH26" i="1"/>
  <c r="AH2" i="1"/>
  <c r="AH25" i="1"/>
  <c r="AH51" i="1"/>
  <c r="AH35" i="1"/>
  <c r="AH44" i="1"/>
  <c r="AH49" i="1"/>
  <c r="AH24" i="1"/>
  <c r="AH31" i="1"/>
  <c r="AH17" i="1"/>
  <c r="AH65" i="1"/>
  <c r="AH56" i="1"/>
  <c r="AH15" i="1"/>
  <c r="AH23" i="1"/>
  <c r="AH37" i="1"/>
  <c r="AH22" i="1"/>
  <c r="AH18" i="1"/>
  <c r="AH11" i="1"/>
  <c r="AH29" i="1"/>
  <c r="AH42" i="1"/>
  <c r="AH30" i="1"/>
  <c r="AH50" i="1"/>
  <c r="AH27" i="1"/>
  <c r="AH39" i="1"/>
  <c r="AH55" i="1"/>
  <c r="AH40" i="1"/>
  <c r="AH67" i="1"/>
  <c r="AH36" i="1"/>
  <c r="AH34" i="1"/>
  <c r="AH7" i="1"/>
  <c r="A77" i="1" l="1"/>
  <c r="A76" i="1"/>
  <c r="A75" i="1"/>
  <c r="A74" i="1"/>
  <c r="A73" i="1"/>
  <c r="A72" i="1"/>
  <c r="A71" i="1"/>
</calcChain>
</file>

<file path=xl/sharedStrings.xml><?xml version="1.0" encoding="utf-8"?>
<sst xmlns="http://schemas.openxmlformats.org/spreadsheetml/2006/main" count="1705" uniqueCount="218">
  <si>
    <t>School</t>
  </si>
  <si>
    <t>Mean sGPA</t>
  </si>
  <si>
    <t>Mean cGPA</t>
  </si>
  <si>
    <t>Mean AA</t>
  </si>
  <si>
    <t>Mean PAT</t>
  </si>
  <si>
    <t>Mean TS</t>
  </si>
  <si>
    <t>High sGPA</t>
  </si>
  <si>
    <t>Low sGPA</t>
  </si>
  <si>
    <t>Low cGPA</t>
  </si>
  <si>
    <t>High cGPA</t>
  </si>
  <si>
    <t>Gchem</t>
  </si>
  <si>
    <t>BioChem</t>
  </si>
  <si>
    <t>Bio</t>
  </si>
  <si>
    <t>Ochem</t>
  </si>
  <si>
    <t>Physics</t>
  </si>
  <si>
    <t>Anatomy</t>
  </si>
  <si>
    <t>Cell Bio</t>
  </si>
  <si>
    <t>Histology</t>
  </si>
  <si>
    <t>Immunology</t>
  </si>
  <si>
    <t>Microbio</t>
  </si>
  <si>
    <t>Genetics/MolecBio</t>
  </si>
  <si>
    <t>Physiology</t>
  </si>
  <si>
    <t>Zoology</t>
  </si>
  <si>
    <t>English</t>
  </si>
  <si>
    <t>Math/Stats</t>
  </si>
  <si>
    <t>N</t>
  </si>
  <si>
    <t>Y</t>
  </si>
  <si>
    <t>Other Req</t>
  </si>
  <si>
    <t>Just 1 course of Anatomy/BioChem/Microbio Req'd</t>
  </si>
  <si>
    <t>Just 1 course of Anatomy/Histology/Microbio Req'd</t>
  </si>
  <si>
    <t>3D Arts/Business/Computers Rec'd</t>
  </si>
  <si>
    <t>CC &amp; Notes (Pre-Reqs)</t>
  </si>
  <si>
    <t>Shadow Hrs</t>
  </si>
  <si>
    <t>Community service &amp; LOR from community service supervisor</t>
  </si>
  <si>
    <t>Personal background, postbacc experience, LOR, research, advamced degree/scope of academic background</t>
  </si>
  <si>
    <t>Work/life experience, EC activities, dental experience, leadership, etc.</t>
  </si>
  <si>
    <t>Community service, shadowing hours, leadership, interview</t>
  </si>
  <si>
    <t>Academic, DAT, interview, LOR</t>
  </si>
  <si>
    <t>Military, leadership, employment, athletics, teaching, psychomotor skills, community service, self-directed learning</t>
  </si>
  <si>
    <t>Leadership, community service, county, dental experience</t>
  </si>
  <si>
    <t>Sincere understanding/interest in humanitarian ethos</t>
  </si>
  <si>
    <t>Pre-dental club, leadership, community service</t>
  </si>
  <si>
    <t>Shadow 3 GP, community service, campus involvement, communication skills, manual dexterity</t>
  </si>
  <si>
    <t>Personal essay, LOR, diversity, community service, leadership, academics</t>
  </si>
  <si>
    <t>Non-cognitive factors</t>
  </si>
  <si>
    <t>Social awareness, volunteering, critical thinking, ethical reasoning, community service</t>
  </si>
  <si>
    <t>Shadow 3 GP</t>
  </si>
  <si>
    <t>Community service, volunteering, service-oriented employment</t>
  </si>
  <si>
    <t>Academics, DAT, personal statement, LOR, EC activities, leadership, community service, interview, etc.</t>
  </si>
  <si>
    <t>Academics, leadership, motivation for dentistry, references, DAT, EC activities, community service</t>
  </si>
  <si>
    <t>Community service, dental exposure</t>
  </si>
  <si>
    <t xml:space="preserve">Academics, LOR, personal statement, dental exposure, </t>
  </si>
  <si>
    <t>Academics, LOR, EC activities, volunteering, employment, research, personal statement, leadership</t>
  </si>
  <si>
    <t>DAT, GPA, noncognitive factors, volunteering, employment, leadership, research, EC activities</t>
  </si>
  <si>
    <t>Community service</t>
  </si>
  <si>
    <t>5 office settings, community service, personal character, critical thinking, interpersonal communication skills, time management</t>
  </si>
  <si>
    <t>Dental exposure, EC activities, community service, LOR</t>
  </si>
  <si>
    <t>Community service, volunteering, EC activities</t>
  </si>
  <si>
    <t>Academics, DAT, LOR, dental exposure, communication skills, life experiences, research, leadership, military, interview</t>
  </si>
  <si>
    <t>Leadership, community service</t>
  </si>
  <si>
    <t>Academics, psychomotor skills, service commitment, self-directed learner, dental exposure</t>
  </si>
  <si>
    <t>Academics, DAT, personal essay, LOR</t>
  </si>
  <si>
    <t>Non-academics, teaching, volunteering, research, leadership, military, athletics, employment, etc.</t>
  </si>
  <si>
    <t>GPA for last 60 credits</t>
  </si>
  <si>
    <t>Community service, employment, research, EC activities, leadership. Dental exposure</t>
  </si>
  <si>
    <t>Leadership, service, non-academic interests, life experiences</t>
  </si>
  <si>
    <t>Extra science credits, research, community service</t>
  </si>
  <si>
    <t>Dental exposure, leadership, community service, LOR, personal statement</t>
  </si>
  <si>
    <t>Noncognitive factors, volunteering, community service</t>
  </si>
  <si>
    <t>Academics, community service, research, leadership, interpersonal skills, commucation skills, dental exposure</t>
  </si>
  <si>
    <t>Academics, leadership, service, communication, interpersonal skills, dental exposure, goals, potential for service underrepresented/underserved populations, integrity</t>
  </si>
  <si>
    <t>Personal statement, community service, volunteering, leadership, research</t>
  </si>
  <si>
    <t>Whole life</t>
  </si>
  <si>
    <t>Academics, DAT, shadowing, life , volunteering, communication abilities, manual dexterity, LOR, personal statement</t>
  </si>
  <si>
    <t>No</t>
  </si>
  <si>
    <t>Yes - CC max 64 credits</t>
  </si>
  <si>
    <t>Yes - Must be accepted by university</t>
  </si>
  <si>
    <t>Yes</t>
  </si>
  <si>
    <t>Yes - CC max 60 credits</t>
  </si>
  <si>
    <t>Yes - University Rec'd</t>
  </si>
  <si>
    <t>Yes - CC max 30%</t>
  </si>
  <si>
    <t>Yes - CC max 6 credits</t>
  </si>
  <si>
    <t>Yes - CC max 32 credits</t>
  </si>
  <si>
    <t>Yes - 1 class/subject</t>
  </si>
  <si>
    <t>Yes - CC max 65 credits</t>
  </si>
  <si>
    <t>Yes - CC max 48 credits</t>
  </si>
  <si>
    <t>(AL 01) University of Alabama at Birmingham</t>
  </si>
  <si>
    <t>(AZ 01) A.T. Still University of Arizona</t>
  </si>
  <si>
    <t>(AZ 02) Midwestern University (AZ)</t>
  </si>
  <si>
    <t>YOUR STATS</t>
  </si>
  <si>
    <t>(CA 01) Herman Ostrow School of Dentistry</t>
  </si>
  <si>
    <t>(CA 02) Loma Linda University</t>
  </si>
  <si>
    <t>(CA 04) University of California, San Francisco</t>
  </si>
  <si>
    <t>(CA 05) University of the Pacific</t>
  </si>
  <si>
    <t>(CA 05) Western University</t>
  </si>
  <si>
    <t>(CO 01) University of Colorado</t>
  </si>
  <si>
    <t>(CT 01) University of Connecticut</t>
  </si>
  <si>
    <t>(FL 01) Lake Erie College of Osteopathic Medicine</t>
  </si>
  <si>
    <t>(FL 02) Nova Southeastern University</t>
  </si>
  <si>
    <t>(FL 03) University of Florida</t>
  </si>
  <si>
    <t>(GA 01) Augusta University</t>
  </si>
  <si>
    <t>(IL 01) Midwestern University</t>
  </si>
  <si>
    <t>(IL 02) Southern Illinois University</t>
  </si>
  <si>
    <t>(IL 03) University of Illinois at Chicago</t>
  </si>
  <si>
    <t>(IN 01) Indiana University</t>
  </si>
  <si>
    <t>(IA 01) The University of Iowa</t>
  </si>
  <si>
    <t>(KY 01) University of Kentucky</t>
  </si>
  <si>
    <t>(KY 02) University of Louisville</t>
  </si>
  <si>
    <t>(LA 01) Louisiana State University (New Orleans)</t>
  </si>
  <si>
    <t>(ME 01) University of New England</t>
  </si>
  <si>
    <t>(MD 01) University of Maryland</t>
  </si>
  <si>
    <t>(MA 01) Boston University</t>
  </si>
  <si>
    <t>(MA 02) Harvard University</t>
  </si>
  <si>
    <t>(MA 03) Tufts University</t>
  </si>
  <si>
    <t>(MI 01) University of Detroit Mercy</t>
  </si>
  <si>
    <t>(MI 02) University of Michigan</t>
  </si>
  <si>
    <t>(MN 01) University of Minnesota</t>
  </si>
  <si>
    <t>(MS 01) University of Mississippi</t>
  </si>
  <si>
    <t>(MO 01) A.T. Still University</t>
  </si>
  <si>
    <t>(MO 02) University of Missouri - Kansas City</t>
  </si>
  <si>
    <t>(NE 01) Creighton University</t>
  </si>
  <si>
    <t>(NE 02) University of Nebraska</t>
  </si>
  <si>
    <t>(NV 01) University of Nevada, Las Vegas</t>
  </si>
  <si>
    <t>(NJ 01) Rutgers</t>
  </si>
  <si>
    <t>(NY 01) Columbia University</t>
  </si>
  <si>
    <t>(NY 02) New York University</t>
  </si>
  <si>
    <t>(NY 03) Stony Brook University</t>
  </si>
  <si>
    <t>(NY 05) University of Buffalo</t>
  </si>
  <si>
    <t>(NC 01) East Carolina University</t>
  </si>
  <si>
    <t>(NC 02) University of North Carolina at Chapel Hill</t>
  </si>
  <si>
    <t>(OH 01) Case Western Reserve University</t>
  </si>
  <si>
    <t>(OH 02) The Ohio State University</t>
  </si>
  <si>
    <t>(OK 01) University of Oklahoma</t>
  </si>
  <si>
    <t>(OR 01) Oregon Health &amp; Science University</t>
  </si>
  <si>
    <t>(PA 01) The Maurice H. Kornberg</t>
  </si>
  <si>
    <t>(PA 02) University of Pennsylvania</t>
  </si>
  <si>
    <t>(PA 03) University of Pittsburgh</t>
  </si>
  <si>
    <t>(PR 01) University of Puerto Rico</t>
  </si>
  <si>
    <t>(SC 01) Medical University of South Carolina</t>
  </si>
  <si>
    <t>(TN 01) Meharry Medical College</t>
  </si>
  <si>
    <t>(TN 02) University of Tennessee</t>
  </si>
  <si>
    <t>(TX 01) Texas A&amp;M University</t>
  </si>
  <si>
    <t>(TX 02) University of Texas (San Antonio)</t>
  </si>
  <si>
    <t>(TX 03) University of Texas (Houston)</t>
  </si>
  <si>
    <t>(UT 01) Roseman University</t>
  </si>
  <si>
    <t>(UT 02) University of Utah</t>
  </si>
  <si>
    <t>(VA 01) Virginia Commonwealth University</t>
  </si>
  <si>
    <t>(WA 01) University of Washington</t>
  </si>
  <si>
    <t>(WV 01) West Virginia University</t>
  </si>
  <si>
    <t>(WI 01) Marquette University</t>
  </si>
  <si>
    <t>(NY 04) Touro - New York Medical College</t>
  </si>
  <si>
    <t>Trend of performance, rigor of university coursework &amp; quality of undergraduate institution</t>
  </si>
  <si>
    <t>(CA 03) University of California, Los Angeles</t>
  </si>
  <si>
    <t>Admission Factors</t>
  </si>
  <si>
    <t>IS Enrolled</t>
  </si>
  <si>
    <t>OOS Enrolled</t>
  </si>
  <si>
    <t>(DC 01) Howard University</t>
  </si>
  <si>
    <t>IS Applicants</t>
  </si>
  <si>
    <t>IS Interviewed</t>
  </si>
  <si>
    <t>IS Offers</t>
  </si>
  <si>
    <t>-</t>
  </si>
  <si>
    <t>30cr/45qr non-science req'd</t>
  </si>
  <si>
    <t>100 hrs recommended</t>
  </si>
  <si>
    <t>Psychology req'd</t>
  </si>
  <si>
    <t>Yes - max 3cr/4qr hrs towards pre-reqs</t>
  </si>
  <si>
    <t>Psychology, Human SS electives, 42cr/63qr additional elective req'd</t>
  </si>
  <si>
    <t>Additional upper sci rec'd</t>
  </si>
  <si>
    <t>20cr/30qr in biological sci req'd</t>
  </si>
  <si>
    <t>Sociology req'd</t>
  </si>
  <si>
    <t>Additional BCP req'd</t>
  </si>
  <si>
    <t>8cr/12qr calclus req'd</t>
  </si>
  <si>
    <t>Calc req'd</t>
  </si>
  <si>
    <t>Psychology &amp; sociology req'd</t>
  </si>
  <si>
    <t>English 1 &amp; 2 req'd</t>
  </si>
  <si>
    <t>Calc 1 and/or Calc 2/Statistics</t>
  </si>
  <si>
    <t>16cr/24qr additional BCP req'd</t>
  </si>
  <si>
    <t>6cr/9qr Social sciences, 12cr/18qr Spanish req'd</t>
  </si>
  <si>
    <t>Calc/Statistics req'd</t>
  </si>
  <si>
    <t>Statistics req'd</t>
  </si>
  <si>
    <t>OS Applicants</t>
  </si>
  <si>
    <t>OS Offers</t>
  </si>
  <si>
    <t>% of IS Applicants Interviewed</t>
  </si>
  <si>
    <t>% of IS Interviewed Accepted</t>
  </si>
  <si>
    <t>% of IS Applicants Accepted</t>
  </si>
  <si>
    <t>OS Interviewd</t>
  </si>
  <si>
    <t>% of OS Applicants Interviewed</t>
  </si>
  <si>
    <t>% of OS Interviewed Accepted</t>
  </si>
  <si>
    <t>% of OS Applicants Accepted</t>
  </si>
  <si>
    <t>$ Nonresident Total</t>
  </si>
  <si>
    <t>$ Resident Total</t>
  </si>
  <si>
    <t>Yes - Associates</t>
  </si>
  <si>
    <t>sGPA</t>
  </si>
  <si>
    <t>Only includes sGPA of enrolled students. NOT applicants.</t>
  </si>
  <si>
    <t>cGPA</t>
  </si>
  <si>
    <t>Only includes cGPA of enrolled students. NOT applicants.</t>
  </si>
  <si>
    <t>Mean AA/PAT/TS</t>
  </si>
  <si>
    <t>Only includes enrolled students. NOT applicants.</t>
  </si>
  <si>
    <t>Green</t>
  </si>
  <si>
    <t>Indicates easier to attain. E.g. Organizing by sGPA, you will see lower sGPA in green.</t>
  </si>
  <si>
    <t>Red</t>
  </si>
  <si>
    <t>Indicates harder to attain. E.g. Organizing by cGPA, you will see higher cGPA in red.</t>
  </si>
  <si>
    <t>Indicates that the course is not required (easier to attain = green)</t>
  </si>
  <si>
    <t>Indicates that the course is required (harder to attain = red)</t>
  </si>
  <si>
    <t>Indicates additional requirements that are not your common pre-reqs such as Psychology.</t>
  </si>
  <si>
    <t>CC &amp; Notes</t>
  </si>
  <si>
    <t>Indicates if the university accepts commnity college credits for pre-reqs and/or if there is a limit</t>
  </si>
  <si>
    <t>Indicates hours recommended or required by the school</t>
  </si>
  <si>
    <t>Indicates the cost for resident over the entire 4 (or 3) years including additional fees such as lab, living, etc.</t>
  </si>
  <si>
    <t>Indicates the cost for nonresident over the entire 4 (or 3) years including additional fees such as lab, living, etc.</t>
  </si>
  <si>
    <t>1. Organize by selecting from the dropdown menu at the top of each column</t>
  </si>
  <si>
    <t>2. If you want to isolate schools with specific requirements:</t>
  </si>
  <si>
    <t>2.a. Select the rows with the schools you want to isolate</t>
  </si>
  <si>
    <t>2.b. Open a new sheet at the bottom and paste your data onto that sheet</t>
  </si>
  <si>
    <t>2.c. Highlight all the data in that sheet and under 'Datal, select 'Filter' - this creates dropdown menu</t>
  </si>
  <si>
    <t>Indicates the lowest sGPA of enrolled student. Low and High sGPa &amp; cGPA are 5th to 95th percentile.</t>
  </si>
  <si>
    <t>Indicates the lowest sGPA of enrolled student. Low and High sGPa &amp; cGPA are 5th to 95th percentile. Low and High sGPA &amp; cGPA are the 5th and 95th percentile.</t>
  </si>
  <si>
    <r>
      <rPr>
        <b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under pre-reqs</t>
    </r>
  </si>
  <si>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under pre-reqs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</si>
</sst>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DB3E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8D8B5"/>
        <bgColor indexed="64"/>
      </patternFill>
    </fill>
    <fill>
      <patternFill patternType="solid">
        <fgColor rgb="FFFF7D7D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 applyBorder="1"/>
    <xf numFmtId="0" fontId="1" fillId="0" borderId="0" xfId="0" applyFont="1" applyFill="1"/>
    <xf numFmtId="0" fontId="2" fillId="2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2" fontId="3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6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/>
    <xf numFmtId="0" fontId="6" fillId="2" borderId="0" xfId="0" applyFont="1" applyFill="1" applyBorder="1"/>
    <xf numFmtId="2" fontId="7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/>
    <xf numFmtId="6" fontId="7" fillId="0" borderId="0" xfId="0" applyNumberFormat="1" applyFont="1" applyFill="1" applyBorder="1" applyAlignment="1">
      <alignment horizontal="center"/>
    </xf>
    <xf numFmtId="0" fontId="7" fillId="0" borderId="0" xfId="0" applyFont="1" applyFill="1"/>
    <xf numFmtId="0" fontId="6" fillId="3" borderId="0" xfId="0" applyFont="1" applyFill="1" applyBorder="1"/>
    <xf numFmtId="0" fontId="6" fillId="0" borderId="0" xfId="0" applyFont="1" applyFill="1" applyBorder="1"/>
    <xf numFmtId="2" fontId="7" fillId="0" borderId="0" xfId="0" applyNumberFormat="1" applyFont="1" applyFill="1" applyBorder="1"/>
    <xf numFmtId="0" fontId="7" fillId="0" borderId="1" xfId="0" applyFont="1" applyFill="1" applyBorder="1"/>
    <xf numFmtId="0" fontId="7" fillId="0" borderId="2" xfId="0" applyFont="1" applyFill="1" applyBorder="1"/>
    <xf numFmtId="164" fontId="7" fillId="0" borderId="0" xfId="0" applyNumberFormat="1" applyFont="1" applyFill="1" applyBorder="1"/>
    <xf numFmtId="2" fontId="7" fillId="4" borderId="0" xfId="0" applyNumberFormat="1" applyFont="1" applyFill="1" applyAlignment="1"/>
    <xf numFmtId="0" fontId="7" fillId="0" borderId="0" xfId="0" applyFont="1" applyAlignment="1"/>
    <xf numFmtId="2" fontId="7" fillId="0" borderId="0" xfId="0" applyNumberFormat="1" applyFont="1" applyFill="1"/>
    <xf numFmtId="2" fontId="7" fillId="5" borderId="0" xfId="0" applyNumberFormat="1" applyFont="1" applyFill="1" applyAlignment="1"/>
    <xf numFmtId="2" fontId="6" fillId="0" borderId="0" xfId="0" applyNumberFormat="1" applyFont="1" applyFill="1" applyAlignment="1"/>
    <xf numFmtId="2" fontId="7" fillId="0" borderId="0" xfId="0" applyNumberFormat="1" applyFont="1" applyFill="1" applyAlignment="1"/>
    <xf numFmtId="2" fontId="6" fillId="0" borderId="0" xfId="0" applyNumberFormat="1" applyFont="1" applyFill="1"/>
  </cellXfs>
  <cellStyles count="1">
    <cellStyle name="Normal" xfId="0" builtinId="0"/>
  </cellStyles>
  <dxfs count="36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7D7D"/>
      <color rgb="FF98D8B5"/>
      <color rgb="FF2DB3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99CF5-DCBC-4D29-8F31-39C417B86E64}">
  <dimension ref="A1:AS160"/>
  <sheetViews>
    <sheetView tabSelected="1" zoomScaleNormal="100" workbookViewId="0">
      <pane xSplit="1" ySplit="1" topLeftCell="B63" activePane="bottomRight" state="frozen"/>
      <selection pane="topRight" activeCell="B1" sqref="B1"/>
      <selection pane="bottomLeft" activeCell="A2" sqref="A2"/>
      <selection pane="bottomRight" activeCell="D84" sqref="D84"/>
    </sheetView>
  </sheetViews>
  <sheetFormatPr defaultRowHeight="14.4" x14ac:dyDescent="0.3"/>
  <cols>
    <col min="1" max="1" width="37.21875" style="23" bestFit="1" customWidth="1"/>
    <col min="2" max="3" width="11.6640625" style="23" bestFit="1" customWidth="1"/>
    <col min="4" max="4" width="10.5546875" style="23" bestFit="1" customWidth="1"/>
    <col min="5" max="5" width="10.6640625" style="23" bestFit="1" customWidth="1"/>
    <col min="6" max="6" width="10.5546875" style="23" bestFit="1" customWidth="1"/>
    <col min="7" max="7" width="10.6640625" style="23" bestFit="1" customWidth="1"/>
    <col min="8" max="8" width="10" style="23" bestFit="1" customWidth="1"/>
    <col min="9" max="9" width="10.6640625" style="23" bestFit="1" customWidth="1"/>
    <col min="10" max="10" width="9.5546875" style="23" bestFit="1" customWidth="1"/>
    <col min="11" max="11" width="9.88671875" style="23" bestFit="1" customWidth="1"/>
    <col min="12" max="12" width="5.77734375" style="23" bestFit="1" customWidth="1"/>
    <col min="13" max="13" width="8.44140625" style="23" bestFit="1" customWidth="1"/>
    <col min="14" max="14" width="8.5546875" style="23" bestFit="1" customWidth="1"/>
    <col min="15" max="15" width="8.44140625" style="23" bestFit="1" customWidth="1"/>
    <col min="16" max="16" width="8.33203125" style="23" bestFit="1" customWidth="1"/>
    <col min="17" max="17" width="11.6640625" style="23" bestFit="1" customWidth="1"/>
    <col min="18" max="18" width="10" style="23" bestFit="1" customWidth="1"/>
    <col min="19" max="19" width="8.77734375" style="23" bestFit="1" customWidth="1"/>
    <col min="20" max="20" width="10" style="23" bestFit="1" customWidth="1"/>
    <col min="21" max="21" width="12.44140625" style="23" bestFit="1" customWidth="1"/>
    <col min="22" max="22" width="9.77734375" style="23" bestFit="1" customWidth="1"/>
    <col min="23" max="23" width="17.109375" style="23" bestFit="1" customWidth="1"/>
    <col min="24" max="24" width="11" style="23" bestFit="1" customWidth="1"/>
    <col min="25" max="25" width="9" style="23" bestFit="1" customWidth="1"/>
    <col min="26" max="26" width="10.6640625" style="23" customWidth="1"/>
    <col min="27" max="27" width="18.109375" style="23" customWidth="1"/>
    <col min="28" max="28" width="11.21875" style="23" customWidth="1"/>
    <col min="29" max="29" width="15.44140625" style="23" customWidth="1"/>
    <col min="30" max="30" width="10.21875" style="23" customWidth="1"/>
    <col min="31" max="31" width="11.88671875" style="23" customWidth="1"/>
    <col min="32" max="32" width="11.88671875" style="27" customWidth="1"/>
    <col min="33" max="33" width="13.109375" style="21" customWidth="1"/>
    <col min="34" max="34" width="24" style="21" customWidth="1"/>
    <col min="35" max="35" width="8.88671875" style="21"/>
    <col min="36" max="36" width="23.109375" style="21" customWidth="1"/>
    <col min="37" max="37" width="21.77734375" style="28" customWidth="1"/>
    <col min="38" max="38" width="12.21875" style="23" customWidth="1"/>
    <col min="39" max="39" width="12.6640625" style="23" customWidth="1"/>
    <col min="40" max="40" width="24.21875" style="23" customWidth="1"/>
    <col min="41" max="41" width="9.44140625" style="23" customWidth="1"/>
    <col min="42" max="42" width="23.6640625" style="23" customWidth="1"/>
    <col min="43" max="43" width="22.33203125" style="23" customWidth="1"/>
    <col min="44" max="44" width="14" style="23" customWidth="1"/>
    <col min="45" max="45" width="16.21875" style="23" customWidth="1"/>
    <col min="46" max="16384" width="8.88671875" style="23"/>
  </cols>
  <sheetData>
    <row r="1" spans="1:45" s="14" customFormat="1" ht="12" x14ac:dyDescent="0.25">
      <c r="A1" s="13" t="s">
        <v>0</v>
      </c>
      <c r="B1" s="13" t="s">
        <v>1</v>
      </c>
      <c r="C1" s="13" t="s">
        <v>2</v>
      </c>
      <c r="D1" s="13" t="s">
        <v>7</v>
      </c>
      <c r="E1" s="13" t="s">
        <v>6</v>
      </c>
      <c r="F1" s="13" t="s">
        <v>8</v>
      </c>
      <c r="G1" s="13" t="s">
        <v>9</v>
      </c>
      <c r="H1" s="13" t="s">
        <v>3</v>
      </c>
      <c r="I1" s="13" t="s">
        <v>4</v>
      </c>
      <c r="J1" s="13" t="s">
        <v>5</v>
      </c>
      <c r="K1" s="13" t="s">
        <v>11</v>
      </c>
      <c r="L1" s="13" t="s">
        <v>12</v>
      </c>
      <c r="M1" s="13" t="s">
        <v>10</v>
      </c>
      <c r="N1" s="13" t="s">
        <v>13</v>
      </c>
      <c r="O1" s="13" t="s">
        <v>14</v>
      </c>
      <c r="P1" s="13" t="s">
        <v>23</v>
      </c>
      <c r="Q1" s="13" t="s">
        <v>24</v>
      </c>
      <c r="R1" s="13" t="s">
        <v>15</v>
      </c>
      <c r="S1" s="13" t="s">
        <v>16</v>
      </c>
      <c r="T1" s="13" t="s">
        <v>17</v>
      </c>
      <c r="U1" s="13" t="s">
        <v>18</v>
      </c>
      <c r="V1" s="13" t="s">
        <v>19</v>
      </c>
      <c r="W1" s="13" t="s">
        <v>20</v>
      </c>
      <c r="X1" s="13" t="s">
        <v>21</v>
      </c>
      <c r="Y1" s="13" t="s">
        <v>22</v>
      </c>
      <c r="Z1" s="13" t="s">
        <v>27</v>
      </c>
      <c r="AA1" s="13" t="s">
        <v>31</v>
      </c>
      <c r="AB1" s="13" t="s">
        <v>32</v>
      </c>
      <c r="AC1" s="13" t="s">
        <v>153</v>
      </c>
      <c r="AD1" s="13" t="s">
        <v>154</v>
      </c>
      <c r="AE1" s="13" t="s">
        <v>155</v>
      </c>
      <c r="AF1" s="13" t="s">
        <v>157</v>
      </c>
      <c r="AG1" s="13" t="s">
        <v>158</v>
      </c>
      <c r="AH1" s="13" t="s">
        <v>181</v>
      </c>
      <c r="AI1" s="13" t="s">
        <v>159</v>
      </c>
      <c r="AJ1" s="13" t="s">
        <v>182</v>
      </c>
      <c r="AK1" s="13" t="s">
        <v>183</v>
      </c>
      <c r="AL1" s="13" t="s">
        <v>179</v>
      </c>
      <c r="AM1" s="13" t="s">
        <v>184</v>
      </c>
      <c r="AN1" s="13" t="s">
        <v>185</v>
      </c>
      <c r="AO1" s="13" t="s">
        <v>180</v>
      </c>
      <c r="AP1" s="13" t="s">
        <v>186</v>
      </c>
      <c r="AQ1" s="13" t="s">
        <v>187</v>
      </c>
      <c r="AR1" s="14" t="s">
        <v>189</v>
      </c>
      <c r="AS1" s="14" t="s">
        <v>188</v>
      </c>
    </row>
    <row r="2" spans="1:45" x14ac:dyDescent="0.3">
      <c r="A2" s="15" t="s">
        <v>86</v>
      </c>
      <c r="B2" s="16">
        <v>3.72</v>
      </c>
      <c r="C2" s="16">
        <v>3.77</v>
      </c>
      <c r="D2" s="16">
        <v>3.22</v>
      </c>
      <c r="E2" s="16">
        <v>4</v>
      </c>
      <c r="F2" s="16">
        <v>3.34</v>
      </c>
      <c r="G2" s="16">
        <v>4</v>
      </c>
      <c r="H2" s="17">
        <v>20.7</v>
      </c>
      <c r="I2" s="17">
        <v>21.1</v>
      </c>
      <c r="J2" s="17">
        <v>20.5</v>
      </c>
      <c r="K2" s="18" t="s">
        <v>25</v>
      </c>
      <c r="L2" s="18" t="s">
        <v>26</v>
      </c>
      <c r="M2" s="18" t="s">
        <v>26</v>
      </c>
      <c r="N2" s="18" t="s">
        <v>26</v>
      </c>
      <c r="O2" s="18" t="s">
        <v>26</v>
      </c>
      <c r="P2" s="18" t="s">
        <v>26</v>
      </c>
      <c r="Q2" s="18" t="s">
        <v>26</v>
      </c>
      <c r="R2" s="18" t="s">
        <v>25</v>
      </c>
      <c r="S2" s="18" t="s">
        <v>25</v>
      </c>
      <c r="T2" s="18" t="s">
        <v>25</v>
      </c>
      <c r="U2" s="18" t="s">
        <v>25</v>
      </c>
      <c r="V2" s="18" t="s">
        <v>25</v>
      </c>
      <c r="W2" s="18" t="s">
        <v>25</v>
      </c>
      <c r="X2" s="18" t="s">
        <v>25</v>
      </c>
      <c r="Y2" s="18" t="s">
        <v>25</v>
      </c>
      <c r="Z2" s="19" t="s">
        <v>161</v>
      </c>
      <c r="AA2" s="19" t="s">
        <v>79</v>
      </c>
      <c r="AB2" s="20">
        <v>100</v>
      </c>
      <c r="AC2" s="21" t="s">
        <v>33</v>
      </c>
      <c r="AD2" s="18">
        <v>40</v>
      </c>
      <c r="AE2" s="18">
        <v>19</v>
      </c>
      <c r="AF2" s="18">
        <v>116</v>
      </c>
      <c r="AG2" s="18">
        <v>59</v>
      </c>
      <c r="AH2" s="16">
        <f>(AG2/AF2)*100</f>
        <v>50.862068965517238</v>
      </c>
      <c r="AI2" s="18">
        <v>40</v>
      </c>
      <c r="AJ2" s="16">
        <f>(AI2/AG2)*100</f>
        <v>67.796610169491515</v>
      </c>
      <c r="AK2" s="16">
        <f>(AI2/AF2)*100</f>
        <v>34.482758620689658</v>
      </c>
      <c r="AL2" s="18">
        <v>754</v>
      </c>
      <c r="AM2" s="18">
        <v>97</v>
      </c>
      <c r="AN2" s="16">
        <f>(AM2/AL2)*100</f>
        <v>12.86472148541114</v>
      </c>
      <c r="AO2" s="18">
        <v>40</v>
      </c>
      <c r="AP2" s="16">
        <f>(AO2/AM2)*100</f>
        <v>41.237113402061851</v>
      </c>
      <c r="AQ2" s="16">
        <f>(AP2/AL2)*100</f>
        <v>5.4691131832973277</v>
      </c>
      <c r="AR2" s="22">
        <v>234200</v>
      </c>
      <c r="AS2" s="22">
        <v>379900</v>
      </c>
    </row>
    <row r="3" spans="1:45" x14ac:dyDescent="0.3">
      <c r="A3" s="15" t="s">
        <v>87</v>
      </c>
      <c r="B3" s="16">
        <v>3.28</v>
      </c>
      <c r="C3" s="16">
        <v>3.42</v>
      </c>
      <c r="D3" s="16">
        <v>2.75</v>
      </c>
      <c r="E3" s="16">
        <v>4.05</v>
      </c>
      <c r="F3" s="16">
        <v>2.92</v>
      </c>
      <c r="G3" s="16">
        <v>4.07</v>
      </c>
      <c r="H3" s="17">
        <v>19.5</v>
      </c>
      <c r="I3" s="17">
        <v>19.8</v>
      </c>
      <c r="J3" s="17">
        <v>19.399999999999999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  <c r="Q3" s="18" t="s">
        <v>25</v>
      </c>
      <c r="R3" s="18" t="s">
        <v>26</v>
      </c>
      <c r="S3" s="18" t="s">
        <v>25</v>
      </c>
      <c r="T3" s="18" t="s">
        <v>25</v>
      </c>
      <c r="U3" s="18" t="s">
        <v>25</v>
      </c>
      <c r="V3" s="18" t="s">
        <v>25</v>
      </c>
      <c r="W3" s="18" t="s">
        <v>25</v>
      </c>
      <c r="X3" s="18" t="s">
        <v>26</v>
      </c>
      <c r="Y3" s="18" t="s">
        <v>25</v>
      </c>
      <c r="Z3" s="19"/>
      <c r="AA3" s="19" t="s">
        <v>77</v>
      </c>
      <c r="AB3" s="20">
        <v>100</v>
      </c>
      <c r="AC3" s="21" t="s">
        <v>33</v>
      </c>
      <c r="AD3" s="18">
        <v>20</v>
      </c>
      <c r="AE3" s="18">
        <v>56</v>
      </c>
      <c r="AF3" s="18">
        <v>152</v>
      </c>
      <c r="AG3" s="18">
        <v>52</v>
      </c>
      <c r="AH3" s="16">
        <f>(AG3/AF3)*100</f>
        <v>34.210526315789473</v>
      </c>
      <c r="AI3" s="18">
        <v>24</v>
      </c>
      <c r="AJ3" s="16">
        <f>(AI3/AG3)*100</f>
        <v>46.153846153846153</v>
      </c>
      <c r="AK3" s="16">
        <f>(AI3/AF3)*100</f>
        <v>15.789473684210526</v>
      </c>
      <c r="AL3" s="18">
        <v>2428</v>
      </c>
      <c r="AM3" s="18">
        <v>229</v>
      </c>
      <c r="AN3" s="16">
        <f>(AM3/AL3)*100</f>
        <v>9.4316309719934104</v>
      </c>
      <c r="AO3" s="18">
        <v>105</v>
      </c>
      <c r="AP3" s="16">
        <f>(AO3/AM3)*100</f>
        <v>45.851528384279476</v>
      </c>
      <c r="AQ3" s="16">
        <f>(AP3/AL3)*100</f>
        <v>1.8884484507528614</v>
      </c>
      <c r="AR3" s="22">
        <v>445700</v>
      </c>
      <c r="AS3" s="22">
        <v>445700</v>
      </c>
    </row>
    <row r="4" spans="1:45" x14ac:dyDescent="0.3">
      <c r="A4" s="15" t="s">
        <v>88</v>
      </c>
      <c r="B4" s="16">
        <v>3.43</v>
      </c>
      <c r="C4" s="16">
        <v>3.51</v>
      </c>
      <c r="D4" s="16">
        <v>2.77</v>
      </c>
      <c r="E4" s="16">
        <v>4</v>
      </c>
      <c r="F4" s="16">
        <v>2.89</v>
      </c>
      <c r="G4" s="16">
        <v>4</v>
      </c>
      <c r="H4" s="17">
        <v>19.600000000000001</v>
      </c>
      <c r="I4" s="17">
        <v>20.6</v>
      </c>
      <c r="J4" s="17">
        <v>19.399999999999999</v>
      </c>
      <c r="K4" s="18" t="s">
        <v>26</v>
      </c>
      <c r="L4" s="18" t="s">
        <v>26</v>
      </c>
      <c r="M4" s="18" t="s">
        <v>26</v>
      </c>
      <c r="N4" s="18" t="s">
        <v>26</v>
      </c>
      <c r="O4" s="18" t="s">
        <v>26</v>
      </c>
      <c r="P4" s="18" t="s">
        <v>26</v>
      </c>
      <c r="Q4" s="18" t="s">
        <v>25</v>
      </c>
      <c r="R4" s="18" t="s">
        <v>26</v>
      </c>
      <c r="S4" s="18" t="s">
        <v>25</v>
      </c>
      <c r="T4" s="18" t="s">
        <v>25</v>
      </c>
      <c r="U4" s="18" t="s">
        <v>25</v>
      </c>
      <c r="V4" s="18" t="s">
        <v>26</v>
      </c>
      <c r="W4" s="18" t="s">
        <v>25</v>
      </c>
      <c r="X4" s="18" t="s">
        <v>26</v>
      </c>
      <c r="Y4" s="18" t="s">
        <v>25</v>
      </c>
      <c r="Z4" s="19"/>
      <c r="AA4" s="19" t="s">
        <v>77</v>
      </c>
      <c r="AB4" s="20">
        <v>100</v>
      </c>
      <c r="AC4" s="21" t="s">
        <v>33</v>
      </c>
      <c r="AD4" s="18">
        <v>27</v>
      </c>
      <c r="AE4" s="18">
        <v>108</v>
      </c>
      <c r="AF4" s="18">
        <v>164</v>
      </c>
      <c r="AG4" s="18">
        <v>53</v>
      </c>
      <c r="AH4" s="16">
        <f>(AG4/AF4)*100</f>
        <v>32.31707317073171</v>
      </c>
      <c r="AI4" s="18">
        <v>37</v>
      </c>
      <c r="AJ4" s="16">
        <f>(AI4/AG4)*100</f>
        <v>69.811320754716974</v>
      </c>
      <c r="AK4" s="16">
        <f>(AI4/AF4)*100</f>
        <v>22.560975609756099</v>
      </c>
      <c r="AL4" s="18">
        <v>2847</v>
      </c>
      <c r="AM4" s="18">
        <v>449</v>
      </c>
      <c r="AN4" s="16">
        <f>(AM4/AL4)*100</f>
        <v>15.770987003863715</v>
      </c>
      <c r="AO4" s="18">
        <v>269</v>
      </c>
      <c r="AP4" s="16">
        <f>(AO4/AM4)*100</f>
        <v>59.910913140311806</v>
      </c>
      <c r="AQ4" s="16">
        <f>(AP4/AL4)*100</f>
        <v>2.1043524109698559</v>
      </c>
      <c r="AR4" s="22">
        <v>449000</v>
      </c>
      <c r="AS4" s="22">
        <v>449000</v>
      </c>
    </row>
    <row r="5" spans="1:45" x14ac:dyDescent="0.3">
      <c r="A5" s="15" t="s">
        <v>90</v>
      </c>
      <c r="B5" s="16">
        <v>3.4</v>
      </c>
      <c r="C5" s="16">
        <v>3.49</v>
      </c>
      <c r="D5" s="16">
        <v>2.71</v>
      </c>
      <c r="E5" s="16">
        <v>3.95</v>
      </c>
      <c r="F5" s="16">
        <v>2.96</v>
      </c>
      <c r="G5" s="16">
        <v>3.93</v>
      </c>
      <c r="H5" s="17">
        <v>20.3</v>
      </c>
      <c r="I5" s="17">
        <v>20.8</v>
      </c>
      <c r="J5" s="17">
        <v>20.399999999999999</v>
      </c>
      <c r="K5" s="18" t="s">
        <v>25</v>
      </c>
      <c r="L5" s="18" t="s">
        <v>26</v>
      </c>
      <c r="M5" s="18" t="s">
        <v>26</v>
      </c>
      <c r="N5" s="18" t="s">
        <v>26</v>
      </c>
      <c r="O5" s="18" t="s">
        <v>26</v>
      </c>
      <c r="P5" s="18" t="s">
        <v>25</v>
      </c>
      <c r="Q5" s="18" t="s">
        <v>25</v>
      </c>
      <c r="R5" s="18" t="s">
        <v>25</v>
      </c>
      <c r="S5" s="18" t="s">
        <v>25</v>
      </c>
      <c r="T5" s="18" t="s">
        <v>25</v>
      </c>
      <c r="U5" s="18" t="s">
        <v>25</v>
      </c>
      <c r="V5" s="18" t="s">
        <v>25</v>
      </c>
      <c r="W5" s="18" t="s">
        <v>25</v>
      </c>
      <c r="X5" s="18" t="s">
        <v>25</v>
      </c>
      <c r="Y5" s="18" t="s">
        <v>25</v>
      </c>
      <c r="Z5" s="19"/>
      <c r="AA5" s="19" t="s">
        <v>76</v>
      </c>
      <c r="AB5" s="20">
        <v>20</v>
      </c>
      <c r="AC5" s="21" t="s">
        <v>34</v>
      </c>
      <c r="AD5" s="18">
        <v>111</v>
      </c>
      <c r="AE5" s="18">
        <v>24</v>
      </c>
      <c r="AF5" s="18">
        <v>1138</v>
      </c>
      <c r="AG5" s="18">
        <v>323</v>
      </c>
      <c r="AH5" s="16">
        <f>(AG5/AF5)*100</f>
        <v>28.383128295254835</v>
      </c>
      <c r="AI5" s="18">
        <v>159</v>
      </c>
      <c r="AJ5" s="16">
        <f>(AI5/AG5)*100</f>
        <v>49.226006191950468</v>
      </c>
      <c r="AK5" s="16">
        <f>(AI5/AF5)*100</f>
        <v>13.971880492091387</v>
      </c>
      <c r="AL5" s="18">
        <v>1563</v>
      </c>
      <c r="AM5" s="18">
        <v>258</v>
      </c>
      <c r="AN5" s="16">
        <f>(AM5/AL5)*100</f>
        <v>16.506717850287909</v>
      </c>
      <c r="AO5" s="18">
        <v>102</v>
      </c>
      <c r="AP5" s="16">
        <f>(AO5/AM5)*100</f>
        <v>39.534883720930232</v>
      </c>
      <c r="AQ5" s="16">
        <f>(AP5/AL5)*100</f>
        <v>2.5294231427338598</v>
      </c>
      <c r="AR5" s="22">
        <v>469100</v>
      </c>
      <c r="AS5" s="22">
        <v>469100</v>
      </c>
    </row>
    <row r="6" spans="1:45" x14ac:dyDescent="0.3">
      <c r="A6" s="15" t="s">
        <v>91</v>
      </c>
      <c r="B6" s="16">
        <v>3.34</v>
      </c>
      <c r="C6" s="16">
        <v>3.45</v>
      </c>
      <c r="D6" s="16">
        <v>2.86</v>
      </c>
      <c r="E6" s="16">
        <v>3.88</v>
      </c>
      <c r="F6" s="16">
        <v>3.02</v>
      </c>
      <c r="G6" s="16">
        <v>3.91</v>
      </c>
      <c r="H6" s="17">
        <v>20</v>
      </c>
      <c r="I6" s="17">
        <v>21.3</v>
      </c>
      <c r="J6" s="17">
        <v>19.899999999999999</v>
      </c>
      <c r="K6" s="18" t="s">
        <v>26</v>
      </c>
      <c r="L6" s="18" t="s">
        <v>26</v>
      </c>
      <c r="M6" s="18" t="s">
        <v>26</v>
      </c>
      <c r="N6" s="18" t="s">
        <v>26</v>
      </c>
      <c r="O6" s="18" t="s">
        <v>26</v>
      </c>
      <c r="P6" s="18" t="s">
        <v>26</v>
      </c>
      <c r="Q6" s="18" t="s">
        <v>25</v>
      </c>
      <c r="R6" s="18" t="s">
        <v>25</v>
      </c>
      <c r="S6" s="18" t="s">
        <v>25</v>
      </c>
      <c r="T6" s="18" t="s">
        <v>25</v>
      </c>
      <c r="U6" s="18" t="s">
        <v>25</v>
      </c>
      <c r="V6" s="18" t="s">
        <v>25</v>
      </c>
      <c r="W6" s="18" t="s">
        <v>25</v>
      </c>
      <c r="X6" s="18" t="s">
        <v>25</v>
      </c>
      <c r="Y6" s="18" t="s">
        <v>25</v>
      </c>
      <c r="Z6" s="19"/>
      <c r="AA6" s="19" t="s">
        <v>79</v>
      </c>
      <c r="AB6" s="20">
        <v>50</v>
      </c>
      <c r="AC6" s="21" t="s">
        <v>162</v>
      </c>
      <c r="AD6" s="18">
        <v>55</v>
      </c>
      <c r="AE6" s="18">
        <v>40</v>
      </c>
      <c r="AF6" s="18">
        <v>548</v>
      </c>
      <c r="AG6" s="18">
        <v>120</v>
      </c>
      <c r="AH6" s="16">
        <f>(AG6/AF6)*100</f>
        <v>21.897810218978105</v>
      </c>
      <c r="AI6" s="18">
        <v>91</v>
      </c>
      <c r="AJ6" s="16">
        <f>(AI6/AG6)*100</f>
        <v>75.833333333333329</v>
      </c>
      <c r="AK6" s="16">
        <f>(AI6/AF6)*100</f>
        <v>16.605839416058394</v>
      </c>
      <c r="AL6" s="18">
        <v>916</v>
      </c>
      <c r="AM6" s="18">
        <v>75</v>
      </c>
      <c r="AN6" s="16">
        <f>(AM6/AL6)*100</f>
        <v>8.1877729257641914</v>
      </c>
      <c r="AO6" s="18">
        <v>61</v>
      </c>
      <c r="AP6" s="16">
        <f>(AO6/AM6)*100</f>
        <v>81.333333333333329</v>
      </c>
      <c r="AQ6" s="16">
        <f>(AP6/AL6)*100</f>
        <v>8.8791848617176115</v>
      </c>
      <c r="AR6" s="22">
        <v>421600</v>
      </c>
      <c r="AS6" s="22">
        <v>421600</v>
      </c>
    </row>
    <row r="7" spans="1:45" x14ac:dyDescent="0.3">
      <c r="A7" s="15" t="s">
        <v>152</v>
      </c>
      <c r="B7" s="16">
        <v>3.73</v>
      </c>
      <c r="C7" s="16">
        <v>3.75</v>
      </c>
      <c r="D7" s="16">
        <v>3.18</v>
      </c>
      <c r="E7" s="16">
        <v>4.0599999999999996</v>
      </c>
      <c r="F7" s="16">
        <v>3.26</v>
      </c>
      <c r="G7" s="16">
        <v>4.0199999999999996</v>
      </c>
      <c r="H7" s="17">
        <v>22.8</v>
      </c>
      <c r="I7" s="17">
        <v>22.1</v>
      </c>
      <c r="J7" s="17">
        <v>22.8</v>
      </c>
      <c r="K7" s="18" t="s">
        <v>26</v>
      </c>
      <c r="L7" s="18" t="s">
        <v>26</v>
      </c>
      <c r="M7" s="18" t="s">
        <v>26</v>
      </c>
      <c r="N7" s="18" t="s">
        <v>26</v>
      </c>
      <c r="O7" s="18" t="s">
        <v>26</v>
      </c>
      <c r="P7" s="18" t="s">
        <v>26</v>
      </c>
      <c r="Q7" s="18" t="s">
        <v>25</v>
      </c>
      <c r="R7" s="18" t="s">
        <v>25</v>
      </c>
      <c r="S7" s="18" t="s">
        <v>25</v>
      </c>
      <c r="T7" s="18" t="s">
        <v>25</v>
      </c>
      <c r="U7" s="18" t="s">
        <v>25</v>
      </c>
      <c r="V7" s="18" t="s">
        <v>25</v>
      </c>
      <c r="W7" s="18" t="s">
        <v>25</v>
      </c>
      <c r="X7" s="18" t="s">
        <v>25</v>
      </c>
      <c r="Y7" s="18" t="s">
        <v>25</v>
      </c>
      <c r="Z7" s="19" t="s">
        <v>163</v>
      </c>
      <c r="AA7" s="19" t="s">
        <v>164</v>
      </c>
      <c r="AB7" s="20">
        <v>0</v>
      </c>
      <c r="AC7" s="21"/>
      <c r="AD7" s="18">
        <v>78</v>
      </c>
      <c r="AE7" s="18">
        <v>7</v>
      </c>
      <c r="AF7" s="18">
        <v>930</v>
      </c>
      <c r="AG7" s="18">
        <v>138</v>
      </c>
      <c r="AH7" s="16">
        <f>(AG7/AF7)*100</f>
        <v>14.838709677419354</v>
      </c>
      <c r="AI7" s="18">
        <v>115</v>
      </c>
      <c r="AJ7" s="16">
        <f>(AI7/AG7)*100</f>
        <v>83.333333333333343</v>
      </c>
      <c r="AK7" s="16">
        <f>(AI7/AF7)*100</f>
        <v>12.365591397849462</v>
      </c>
      <c r="AL7" s="18">
        <v>769</v>
      </c>
      <c r="AM7" s="18">
        <v>16</v>
      </c>
      <c r="AN7" s="16">
        <f>(AM7/AL7)*100</f>
        <v>2.080624187256177</v>
      </c>
      <c r="AO7" s="18">
        <v>15</v>
      </c>
      <c r="AP7" s="16">
        <f>(AO7/AM7)*100</f>
        <v>93.75</v>
      </c>
      <c r="AQ7" s="16">
        <f>(AP7/AL7)*100</f>
        <v>12.191157347204161</v>
      </c>
      <c r="AR7" s="22">
        <v>313600</v>
      </c>
      <c r="AS7" s="22">
        <v>349900</v>
      </c>
    </row>
    <row r="8" spans="1:45" x14ac:dyDescent="0.3">
      <c r="A8" s="15" t="s">
        <v>92</v>
      </c>
      <c r="B8" s="16">
        <v>3.49</v>
      </c>
      <c r="C8" s="16">
        <v>3.57</v>
      </c>
      <c r="D8" s="16">
        <v>3.1</v>
      </c>
      <c r="E8" s="16">
        <v>3.96</v>
      </c>
      <c r="F8" s="16">
        <v>3.17</v>
      </c>
      <c r="G8" s="16">
        <v>3.93</v>
      </c>
      <c r="H8" s="17">
        <v>21.9</v>
      </c>
      <c r="I8" s="17">
        <v>21.8</v>
      </c>
      <c r="J8" s="17">
        <v>21.8</v>
      </c>
      <c r="K8" s="18" t="s">
        <v>26</v>
      </c>
      <c r="L8" s="18" t="s">
        <v>26</v>
      </c>
      <c r="M8" s="18" t="s">
        <v>26</v>
      </c>
      <c r="N8" s="18" t="s">
        <v>26</v>
      </c>
      <c r="O8" s="18" t="s">
        <v>26</v>
      </c>
      <c r="P8" s="18" t="s">
        <v>26</v>
      </c>
      <c r="Q8" s="18" t="s">
        <v>25</v>
      </c>
      <c r="R8" s="18" t="s">
        <v>25</v>
      </c>
      <c r="S8" s="18" t="s">
        <v>25</v>
      </c>
      <c r="T8" s="18" t="s">
        <v>25</v>
      </c>
      <c r="U8" s="18" t="s">
        <v>25</v>
      </c>
      <c r="V8" s="18" t="s">
        <v>25</v>
      </c>
      <c r="W8" s="18" t="s">
        <v>25</v>
      </c>
      <c r="X8" s="18" t="s">
        <v>25</v>
      </c>
      <c r="Y8" s="18" t="s">
        <v>25</v>
      </c>
      <c r="Z8" s="19" t="s">
        <v>165</v>
      </c>
      <c r="AA8" s="19" t="s">
        <v>75</v>
      </c>
      <c r="AB8" s="20">
        <v>0</v>
      </c>
      <c r="AC8" s="21"/>
      <c r="AD8" s="18">
        <v>73</v>
      </c>
      <c r="AE8" s="18">
        <v>16</v>
      </c>
      <c r="AF8" s="18">
        <v>965</v>
      </c>
      <c r="AG8" s="18" t="s">
        <v>160</v>
      </c>
      <c r="AH8" s="16" t="e">
        <f>(AG8/AF8)*100</f>
        <v>#VALUE!</v>
      </c>
      <c r="AI8" s="18" t="s">
        <v>160</v>
      </c>
      <c r="AJ8" s="16" t="e">
        <f>(AI8/AG8)*100</f>
        <v>#VALUE!</v>
      </c>
      <c r="AK8" s="16" t="e">
        <f>(AI8/AF8)*100</f>
        <v>#VALUE!</v>
      </c>
      <c r="AL8" s="18">
        <v>1021</v>
      </c>
      <c r="AM8" s="18" t="s">
        <v>160</v>
      </c>
      <c r="AN8" s="16" t="e">
        <f>(AM8/AL8)*100</f>
        <v>#VALUE!</v>
      </c>
      <c r="AO8" s="18" t="s">
        <v>160</v>
      </c>
      <c r="AP8" s="16" t="e">
        <f>(AO8/AM8)*100</f>
        <v>#VALUE!</v>
      </c>
      <c r="AQ8" s="16" t="e">
        <f>(AP8/AL8)*100</f>
        <v>#VALUE!</v>
      </c>
      <c r="AR8" s="22">
        <v>347000</v>
      </c>
      <c r="AS8" s="22">
        <v>395900</v>
      </c>
    </row>
    <row r="9" spans="1:45" x14ac:dyDescent="0.3">
      <c r="A9" s="15" t="s">
        <v>93</v>
      </c>
      <c r="B9" s="16">
        <v>3.48</v>
      </c>
      <c r="C9" s="16">
        <v>3.55</v>
      </c>
      <c r="D9" s="16">
        <v>3.1</v>
      </c>
      <c r="E9" s="16">
        <v>3.96</v>
      </c>
      <c r="F9" s="16">
        <v>3.17</v>
      </c>
      <c r="G9" s="16">
        <v>3.93</v>
      </c>
      <c r="H9" s="17">
        <v>21.9</v>
      </c>
      <c r="I9" s="17">
        <v>21.8</v>
      </c>
      <c r="J9" s="17">
        <v>21.8</v>
      </c>
      <c r="K9" s="18" t="s">
        <v>25</v>
      </c>
      <c r="L9" s="18" t="s">
        <v>26</v>
      </c>
      <c r="M9" s="18" t="s">
        <v>26</v>
      </c>
      <c r="N9" s="18" t="s">
        <v>26</v>
      </c>
      <c r="O9" s="18" t="s">
        <v>26</v>
      </c>
      <c r="P9" s="18" t="s">
        <v>25</v>
      </c>
      <c r="Q9" s="18" t="s">
        <v>25</v>
      </c>
      <c r="R9" s="18" t="s">
        <v>25</v>
      </c>
      <c r="S9" s="18" t="s">
        <v>25</v>
      </c>
      <c r="T9" s="18" t="s">
        <v>25</v>
      </c>
      <c r="U9" s="18" t="s">
        <v>25</v>
      </c>
      <c r="V9" s="18" t="s">
        <v>25</v>
      </c>
      <c r="W9" s="18" t="s">
        <v>25</v>
      </c>
      <c r="X9" s="18" t="s">
        <v>25</v>
      </c>
      <c r="Y9" s="18" t="s">
        <v>25</v>
      </c>
      <c r="Z9" s="19"/>
      <c r="AA9" s="19" t="s">
        <v>76</v>
      </c>
      <c r="AB9" s="20">
        <v>40</v>
      </c>
      <c r="AC9" s="21" t="s">
        <v>35</v>
      </c>
      <c r="AD9" s="18">
        <v>111</v>
      </c>
      <c r="AE9" s="18">
        <v>23</v>
      </c>
      <c r="AF9" s="18">
        <v>1096</v>
      </c>
      <c r="AG9" s="18">
        <v>207</v>
      </c>
      <c r="AH9" s="16">
        <f>(AG9/AF9)*100</f>
        <v>18.886861313868614</v>
      </c>
      <c r="AI9" s="18">
        <v>188</v>
      </c>
      <c r="AJ9" s="16">
        <f>(AI9/AG9)*100</f>
        <v>90.821256038647348</v>
      </c>
      <c r="AK9" s="16">
        <f>(AI9/AF9)*100</f>
        <v>17.153284671532848</v>
      </c>
      <c r="AL9" s="18">
        <v>1200</v>
      </c>
      <c r="AM9" s="18">
        <v>76</v>
      </c>
      <c r="AN9" s="16">
        <f>(AM9/AL9)*100</f>
        <v>6.3333333333333339</v>
      </c>
      <c r="AO9" s="18">
        <v>68</v>
      </c>
      <c r="AP9" s="16">
        <f>(AO9/AM9)*100</f>
        <v>89.473684210526315</v>
      </c>
      <c r="AQ9" s="16">
        <f>(AP9/AL9)*100</f>
        <v>7.4561403508771926</v>
      </c>
      <c r="AR9" s="22">
        <v>446500</v>
      </c>
      <c r="AS9" s="22">
        <v>446500</v>
      </c>
    </row>
    <row r="10" spans="1:45" x14ac:dyDescent="0.3">
      <c r="A10" s="15" t="s">
        <v>94</v>
      </c>
      <c r="B10" s="16">
        <v>3.11</v>
      </c>
      <c r="C10" s="16">
        <v>3.25</v>
      </c>
      <c r="D10" s="16">
        <v>2.42</v>
      </c>
      <c r="E10" s="16">
        <v>3.67</v>
      </c>
      <c r="F10" s="16">
        <v>2.62</v>
      </c>
      <c r="G10" s="16">
        <v>3.71</v>
      </c>
      <c r="H10" s="17">
        <v>19.600000000000001</v>
      </c>
      <c r="I10" s="17">
        <v>20.2</v>
      </c>
      <c r="J10" s="17">
        <v>19.600000000000001</v>
      </c>
      <c r="K10" s="18" t="s">
        <v>25</v>
      </c>
      <c r="L10" s="18" t="s">
        <v>26</v>
      </c>
      <c r="M10" s="18" t="s">
        <v>26</v>
      </c>
      <c r="N10" s="18" t="s">
        <v>26</v>
      </c>
      <c r="O10" s="18" t="s">
        <v>26</v>
      </c>
      <c r="P10" s="18" t="s">
        <v>26</v>
      </c>
      <c r="Q10" s="18" t="s">
        <v>25</v>
      </c>
      <c r="R10" s="18" t="s">
        <v>25</v>
      </c>
      <c r="S10" s="18" t="s">
        <v>25</v>
      </c>
      <c r="T10" s="18" t="s">
        <v>25</v>
      </c>
      <c r="U10" s="18" t="s">
        <v>25</v>
      </c>
      <c r="V10" s="18" t="s">
        <v>25</v>
      </c>
      <c r="W10" s="18" t="s">
        <v>25</v>
      </c>
      <c r="X10" s="18" t="s">
        <v>25</v>
      </c>
      <c r="Y10" s="18" t="s">
        <v>25</v>
      </c>
      <c r="Z10" s="19"/>
      <c r="AA10" s="19" t="s">
        <v>77</v>
      </c>
      <c r="AB10" s="20">
        <v>30</v>
      </c>
      <c r="AC10" s="21"/>
      <c r="AD10" s="18">
        <v>39</v>
      </c>
      <c r="AE10" s="18">
        <v>29</v>
      </c>
      <c r="AF10" s="18">
        <v>1095</v>
      </c>
      <c r="AG10" s="18">
        <v>211</v>
      </c>
      <c r="AH10" s="16">
        <f>(AG10/AF10)*100</f>
        <v>19.269406392694062</v>
      </c>
      <c r="AI10" s="18">
        <v>82</v>
      </c>
      <c r="AJ10" s="16">
        <f>(AI10/AG10)*100</f>
        <v>38.862559241706165</v>
      </c>
      <c r="AK10" s="16">
        <f>(AI10/AF10)*100</f>
        <v>7.4885844748858439</v>
      </c>
      <c r="AL10" s="18">
        <v>1564</v>
      </c>
      <c r="AM10" s="18">
        <v>139</v>
      </c>
      <c r="AN10" s="16">
        <f>(AM10/AL10)*100</f>
        <v>8.8874680306905383</v>
      </c>
      <c r="AO10" s="18">
        <v>80</v>
      </c>
      <c r="AP10" s="16">
        <f>(AO10/AM10)*100</f>
        <v>57.553956834532372</v>
      </c>
      <c r="AQ10" s="16">
        <f>(AP10/AL10)*100</f>
        <v>3.6799205137169033</v>
      </c>
      <c r="AR10" s="22">
        <v>398000</v>
      </c>
      <c r="AS10" s="22">
        <v>398000</v>
      </c>
    </row>
    <row r="11" spans="1:45" x14ac:dyDescent="0.3">
      <c r="A11" s="15" t="s">
        <v>95</v>
      </c>
      <c r="B11" s="16">
        <v>3.53</v>
      </c>
      <c r="C11" s="16">
        <v>3.6</v>
      </c>
      <c r="D11" s="16">
        <v>2.93</v>
      </c>
      <c r="E11" s="16">
        <v>3.97</v>
      </c>
      <c r="F11" s="16">
        <v>3.08</v>
      </c>
      <c r="G11" s="16">
        <v>3.97</v>
      </c>
      <c r="H11" s="17">
        <v>19.600000000000001</v>
      </c>
      <c r="I11" s="17">
        <v>20.3</v>
      </c>
      <c r="J11" s="17">
        <v>19.100000000000001</v>
      </c>
      <c r="K11" s="18" t="s">
        <v>26</v>
      </c>
      <c r="L11" s="18" t="s">
        <v>26</v>
      </c>
      <c r="M11" s="18" t="s">
        <v>26</v>
      </c>
      <c r="N11" s="18" t="s">
        <v>26</v>
      </c>
      <c r="O11" s="18" t="s">
        <v>26</v>
      </c>
      <c r="P11" s="18" t="s">
        <v>26</v>
      </c>
      <c r="Q11" s="18" t="s">
        <v>25</v>
      </c>
      <c r="R11" s="18" t="s">
        <v>25</v>
      </c>
      <c r="S11" s="18" t="s">
        <v>25</v>
      </c>
      <c r="T11" s="18" t="s">
        <v>25</v>
      </c>
      <c r="U11" s="18" t="s">
        <v>25</v>
      </c>
      <c r="V11" s="18" t="s">
        <v>26</v>
      </c>
      <c r="W11" s="18" t="s">
        <v>25</v>
      </c>
      <c r="X11" s="18" t="s">
        <v>25</v>
      </c>
      <c r="Y11" s="18" t="s">
        <v>25</v>
      </c>
      <c r="Z11" s="19"/>
      <c r="AA11" s="19" t="s">
        <v>78</v>
      </c>
      <c r="AB11" s="20">
        <v>50</v>
      </c>
      <c r="AC11" s="21"/>
      <c r="AD11" s="18">
        <v>52</v>
      </c>
      <c r="AE11" s="18">
        <v>28</v>
      </c>
      <c r="AF11" s="18">
        <v>129</v>
      </c>
      <c r="AG11" s="18">
        <v>93</v>
      </c>
      <c r="AH11" s="16">
        <f>(AG11/AF11)*100</f>
        <v>72.093023255813947</v>
      </c>
      <c r="AI11" s="18">
        <v>79</v>
      </c>
      <c r="AJ11" s="16">
        <f>(AI11/AG11)*100</f>
        <v>84.946236559139791</v>
      </c>
      <c r="AK11" s="16">
        <f>(AI11/AF11)*100</f>
        <v>61.240310077519375</v>
      </c>
      <c r="AL11" s="18">
        <v>1772</v>
      </c>
      <c r="AM11" s="18">
        <v>132</v>
      </c>
      <c r="AN11" s="16">
        <f>(AM11/AL11)*100</f>
        <v>7.4492099322799099</v>
      </c>
      <c r="AO11" s="18">
        <v>96</v>
      </c>
      <c r="AP11" s="16">
        <f>(AO11/AM11)*100</f>
        <v>72.727272727272734</v>
      </c>
      <c r="AQ11" s="16">
        <f>(AP11/AL11)*100</f>
        <v>4.1042478965729527</v>
      </c>
      <c r="AR11" s="22">
        <v>279000</v>
      </c>
      <c r="AS11" s="22">
        <v>380300</v>
      </c>
    </row>
    <row r="12" spans="1:45" x14ac:dyDescent="0.3">
      <c r="A12" s="15" t="s">
        <v>96</v>
      </c>
      <c r="B12" s="16">
        <v>3.56</v>
      </c>
      <c r="C12" s="16">
        <v>3.61</v>
      </c>
      <c r="D12" s="16">
        <v>3.1</v>
      </c>
      <c r="E12" s="16">
        <v>4.07</v>
      </c>
      <c r="F12" s="16">
        <v>3.17</v>
      </c>
      <c r="G12" s="16">
        <v>4.03</v>
      </c>
      <c r="H12" s="17">
        <v>21.6</v>
      </c>
      <c r="I12" s="17">
        <v>20.9</v>
      </c>
      <c r="J12" s="17">
        <v>21.7</v>
      </c>
      <c r="K12" s="18" t="s">
        <v>26</v>
      </c>
      <c r="L12" s="18" t="s">
        <v>26</v>
      </c>
      <c r="M12" s="18" t="s">
        <v>26</v>
      </c>
      <c r="N12" s="18" t="s">
        <v>26</v>
      </c>
      <c r="O12" s="18" t="s">
        <v>26</v>
      </c>
      <c r="P12" s="18" t="s">
        <v>25</v>
      </c>
      <c r="Q12" s="18" t="s">
        <v>25</v>
      </c>
      <c r="R12" s="18" t="s">
        <v>25</v>
      </c>
      <c r="S12" s="18" t="s">
        <v>25</v>
      </c>
      <c r="T12" s="18" t="s">
        <v>25</v>
      </c>
      <c r="U12" s="18" t="s">
        <v>25</v>
      </c>
      <c r="V12" s="18" t="s">
        <v>25</v>
      </c>
      <c r="W12" s="18" t="s">
        <v>25</v>
      </c>
      <c r="X12" s="18" t="s">
        <v>25</v>
      </c>
      <c r="Y12" s="18" t="s">
        <v>25</v>
      </c>
      <c r="Z12" s="19"/>
      <c r="AA12" s="19" t="s">
        <v>77</v>
      </c>
      <c r="AB12" s="20">
        <v>75</v>
      </c>
      <c r="AC12" s="21"/>
      <c r="AD12" s="18">
        <v>32</v>
      </c>
      <c r="AE12" s="18">
        <v>17</v>
      </c>
      <c r="AF12" s="18">
        <v>90</v>
      </c>
      <c r="AG12" s="18">
        <v>37</v>
      </c>
      <c r="AH12" s="16">
        <f>(AG12/AF12)*100</f>
        <v>41.111111111111107</v>
      </c>
      <c r="AI12" s="18">
        <v>33</v>
      </c>
      <c r="AJ12" s="16">
        <f>(AI12/AG12)*100</f>
        <v>89.189189189189193</v>
      </c>
      <c r="AK12" s="16">
        <f>(AI12/AF12)*100</f>
        <v>36.666666666666664</v>
      </c>
      <c r="AL12" s="18">
        <v>1234</v>
      </c>
      <c r="AM12" s="18">
        <v>132</v>
      </c>
      <c r="AN12" s="16">
        <f>(AM12/AL12)*100</f>
        <v>10.696920583468396</v>
      </c>
      <c r="AO12" s="18">
        <v>53</v>
      </c>
      <c r="AP12" s="16">
        <f>(AO12/AM12)*100</f>
        <v>40.151515151515149</v>
      </c>
      <c r="AQ12" s="16">
        <f>(AP12/AL12)*100</f>
        <v>3.2537694612248904</v>
      </c>
      <c r="AR12" s="22">
        <v>265900</v>
      </c>
      <c r="AS12" s="22">
        <v>357900</v>
      </c>
    </row>
    <row r="13" spans="1:45" x14ac:dyDescent="0.3">
      <c r="A13" s="15" t="s">
        <v>156</v>
      </c>
      <c r="B13" s="16">
        <v>2.94</v>
      </c>
      <c r="C13" s="16">
        <v>3.12</v>
      </c>
      <c r="D13" s="16">
        <v>2.2200000000000002</v>
      </c>
      <c r="E13" s="16">
        <v>3.53</v>
      </c>
      <c r="F13" s="16">
        <v>2.52</v>
      </c>
      <c r="G13" s="16">
        <v>3.67</v>
      </c>
      <c r="H13" s="17">
        <v>17.5</v>
      </c>
      <c r="I13" s="17">
        <v>18.2</v>
      </c>
      <c r="J13" s="17">
        <v>17.600000000000001</v>
      </c>
      <c r="K13" s="18" t="s">
        <v>26</v>
      </c>
      <c r="L13" s="18" t="s">
        <v>26</v>
      </c>
      <c r="M13" s="18" t="s">
        <v>26</v>
      </c>
      <c r="N13" s="18" t="s">
        <v>26</v>
      </c>
      <c r="O13" s="18" t="s">
        <v>26</v>
      </c>
      <c r="P13" s="18" t="s">
        <v>26</v>
      </c>
      <c r="Q13" s="18" t="s">
        <v>25</v>
      </c>
      <c r="R13" s="18" t="s">
        <v>26</v>
      </c>
      <c r="S13" s="18" t="s">
        <v>25</v>
      </c>
      <c r="T13" s="18" t="s">
        <v>25</v>
      </c>
      <c r="U13" s="18" t="s">
        <v>25</v>
      </c>
      <c r="V13" s="18" t="s">
        <v>25</v>
      </c>
      <c r="W13" s="18" t="s">
        <v>25</v>
      </c>
      <c r="X13" s="18" t="s">
        <v>25</v>
      </c>
      <c r="Y13" s="18" t="s">
        <v>25</v>
      </c>
      <c r="Z13" s="19"/>
      <c r="AA13" s="19" t="s">
        <v>85</v>
      </c>
      <c r="AB13" s="20">
        <v>100</v>
      </c>
      <c r="AC13" s="21" t="s">
        <v>36</v>
      </c>
      <c r="AD13" s="18">
        <v>2</v>
      </c>
      <c r="AE13" s="18">
        <v>66</v>
      </c>
      <c r="AF13" s="18">
        <v>7</v>
      </c>
      <c r="AG13" s="18" t="s">
        <v>160</v>
      </c>
      <c r="AH13" s="16" t="e">
        <f>(AG13/AF13)*100</f>
        <v>#VALUE!</v>
      </c>
      <c r="AI13" s="18" t="s">
        <v>160</v>
      </c>
      <c r="AJ13" s="16" t="e">
        <f>(AI13/AG13)*100</f>
        <v>#VALUE!</v>
      </c>
      <c r="AK13" s="16" t="e">
        <f>(AI13/AF13)*100</f>
        <v>#VALUE!</v>
      </c>
      <c r="AL13" s="18">
        <v>1941</v>
      </c>
      <c r="AM13" s="18" t="s">
        <v>160</v>
      </c>
      <c r="AN13" s="16" t="e">
        <f>(AM13/AL13)*100</f>
        <v>#VALUE!</v>
      </c>
      <c r="AO13" s="18" t="s">
        <v>160</v>
      </c>
      <c r="AP13" s="16" t="e">
        <f>(AO13/AM13)*100</f>
        <v>#VALUE!</v>
      </c>
      <c r="AQ13" s="16" t="e">
        <f>(AP13/AL13)*100</f>
        <v>#VALUE!</v>
      </c>
      <c r="AR13" s="22">
        <v>326900</v>
      </c>
      <c r="AS13" s="22">
        <v>326900</v>
      </c>
    </row>
    <row r="14" spans="1:45" x14ac:dyDescent="0.3">
      <c r="A14" s="15" t="s">
        <v>97</v>
      </c>
      <c r="B14" s="16">
        <v>3.27</v>
      </c>
      <c r="C14" s="16">
        <v>3.38</v>
      </c>
      <c r="D14" s="16">
        <v>2.77</v>
      </c>
      <c r="E14" s="16">
        <v>3.9</v>
      </c>
      <c r="F14" s="16">
        <v>2.91</v>
      </c>
      <c r="G14" s="16">
        <v>3.93</v>
      </c>
      <c r="H14" s="17">
        <v>19.2</v>
      </c>
      <c r="I14" s="17">
        <v>19.600000000000001</v>
      </c>
      <c r="J14" s="17">
        <v>19.100000000000001</v>
      </c>
      <c r="K14" s="18" t="s">
        <v>26</v>
      </c>
      <c r="L14" s="18" t="s">
        <v>26</v>
      </c>
      <c r="M14" s="18" t="s">
        <v>26</v>
      </c>
      <c r="N14" s="18" t="s">
        <v>26</v>
      </c>
      <c r="O14" s="18" t="s">
        <v>25</v>
      </c>
      <c r="P14" s="18" t="s">
        <v>26</v>
      </c>
      <c r="Q14" s="18" t="s">
        <v>25</v>
      </c>
      <c r="R14" s="18" t="s">
        <v>25</v>
      </c>
      <c r="S14" s="18" t="s">
        <v>25</v>
      </c>
      <c r="T14" s="18" t="s">
        <v>25</v>
      </c>
      <c r="U14" s="18" t="s">
        <v>25</v>
      </c>
      <c r="V14" s="18" t="s">
        <v>25</v>
      </c>
      <c r="W14" s="18" t="s">
        <v>25</v>
      </c>
      <c r="X14" s="18" t="s">
        <v>25</v>
      </c>
      <c r="Y14" s="18" t="s">
        <v>25</v>
      </c>
      <c r="Z14" s="19"/>
      <c r="AA14" s="19" t="s">
        <v>78</v>
      </c>
      <c r="AB14" s="20">
        <v>100</v>
      </c>
      <c r="AC14" s="21" t="s">
        <v>36</v>
      </c>
      <c r="AD14" s="18">
        <v>53</v>
      </c>
      <c r="AE14" s="18">
        <v>47</v>
      </c>
      <c r="AF14" s="18">
        <v>564</v>
      </c>
      <c r="AG14" s="18" t="s">
        <v>160</v>
      </c>
      <c r="AH14" s="16" t="e">
        <f>(AG14/AF14)*100</f>
        <v>#VALUE!</v>
      </c>
      <c r="AI14" s="18" t="s">
        <v>160</v>
      </c>
      <c r="AJ14" s="16" t="e">
        <f>(AI14/AG14)*100</f>
        <v>#VALUE!</v>
      </c>
      <c r="AK14" s="16" t="e">
        <f>(AI14/AF14)*100</f>
        <v>#VALUE!</v>
      </c>
      <c r="AL14" s="18">
        <v>2860</v>
      </c>
      <c r="AM14" s="18" t="s">
        <v>160</v>
      </c>
      <c r="AN14" s="16" t="e">
        <f>(AM14/AL14)*100</f>
        <v>#VALUE!</v>
      </c>
      <c r="AO14" s="18" t="s">
        <v>160</v>
      </c>
      <c r="AP14" s="16" t="e">
        <f>(AO14/AM14)*100</f>
        <v>#VALUE!</v>
      </c>
      <c r="AQ14" s="16" t="e">
        <f>(AP14/AL14)*100</f>
        <v>#VALUE!</v>
      </c>
      <c r="AR14" s="22">
        <v>359000</v>
      </c>
      <c r="AS14" s="22">
        <v>359000</v>
      </c>
    </row>
    <row r="15" spans="1:45" x14ac:dyDescent="0.3">
      <c r="A15" s="15" t="s">
        <v>98</v>
      </c>
      <c r="B15" s="16">
        <v>3.44</v>
      </c>
      <c r="C15" s="16">
        <v>3.51</v>
      </c>
      <c r="D15" s="16">
        <v>2.68</v>
      </c>
      <c r="E15" s="16">
        <v>3.98</v>
      </c>
      <c r="F15" s="16">
        <v>2.87</v>
      </c>
      <c r="G15" s="16">
        <v>4</v>
      </c>
      <c r="H15" s="17">
        <v>20.3</v>
      </c>
      <c r="I15" s="17">
        <v>20</v>
      </c>
      <c r="J15" s="17">
        <v>20.7</v>
      </c>
      <c r="K15" s="18" t="s">
        <v>26</v>
      </c>
      <c r="L15" s="18" t="s">
        <v>26</v>
      </c>
      <c r="M15" s="18" t="s">
        <v>26</v>
      </c>
      <c r="N15" s="18" t="s">
        <v>26</v>
      </c>
      <c r="O15" s="18" t="s">
        <v>26</v>
      </c>
      <c r="P15" s="18" t="s">
        <v>25</v>
      </c>
      <c r="Q15" s="18" t="s">
        <v>25</v>
      </c>
      <c r="R15" s="18" t="s">
        <v>25</v>
      </c>
      <c r="S15" s="18" t="s">
        <v>25</v>
      </c>
      <c r="T15" s="18" t="s">
        <v>25</v>
      </c>
      <c r="U15" s="18" t="s">
        <v>25</v>
      </c>
      <c r="V15" s="18" t="s">
        <v>26</v>
      </c>
      <c r="W15" s="18" t="s">
        <v>25</v>
      </c>
      <c r="X15" s="18" t="s">
        <v>25</v>
      </c>
      <c r="Y15" s="18" t="s">
        <v>25</v>
      </c>
      <c r="Z15" s="19"/>
      <c r="AA15" s="19" t="s">
        <v>78</v>
      </c>
      <c r="AB15" s="20">
        <v>0</v>
      </c>
      <c r="AC15" s="21" t="s">
        <v>37</v>
      </c>
      <c r="AD15" s="18">
        <v>77</v>
      </c>
      <c r="AE15" s="18">
        <v>35</v>
      </c>
      <c r="AF15" s="18">
        <v>623</v>
      </c>
      <c r="AG15" s="18">
        <v>399</v>
      </c>
      <c r="AH15" s="16">
        <f>(AG15/AF15)*100</f>
        <v>64.044943820224717</v>
      </c>
      <c r="AI15" s="18">
        <v>189</v>
      </c>
      <c r="AJ15" s="16">
        <f>(AI15/AG15)*100</f>
        <v>47.368421052631575</v>
      </c>
      <c r="AK15" s="16">
        <f>(AI15/AF15)*100</f>
        <v>30.337078651685395</v>
      </c>
      <c r="AL15" s="18">
        <v>2262</v>
      </c>
      <c r="AM15" s="18">
        <v>289</v>
      </c>
      <c r="AN15" s="16">
        <f>(AM15/AL15)*100</f>
        <v>12.776304155614501</v>
      </c>
      <c r="AO15" s="18">
        <v>123</v>
      </c>
      <c r="AP15" s="16">
        <f>(AO15/AM15)*100</f>
        <v>42.560553633217992</v>
      </c>
      <c r="AQ15" s="16">
        <f>(AP15/AL15)*100</f>
        <v>1.8815452534579131</v>
      </c>
      <c r="AR15" s="22">
        <v>418800</v>
      </c>
      <c r="AS15" s="22">
        <v>420800</v>
      </c>
    </row>
    <row r="16" spans="1:45" x14ac:dyDescent="0.3">
      <c r="A16" s="15" t="s">
        <v>99</v>
      </c>
      <c r="B16" s="16">
        <v>3.61</v>
      </c>
      <c r="C16" s="16">
        <v>3.67</v>
      </c>
      <c r="D16" s="16">
        <v>3.14</v>
      </c>
      <c r="E16" s="16">
        <v>3.99</v>
      </c>
      <c r="F16" s="16">
        <v>3.19</v>
      </c>
      <c r="G16" s="16">
        <v>3.97</v>
      </c>
      <c r="H16" s="17">
        <v>20.8</v>
      </c>
      <c r="I16" s="17">
        <v>20.8</v>
      </c>
      <c r="J16" s="17">
        <v>20.8</v>
      </c>
      <c r="K16" s="18" t="s">
        <v>26</v>
      </c>
      <c r="L16" s="18" t="s">
        <v>26</v>
      </c>
      <c r="M16" s="18" t="s">
        <v>26</v>
      </c>
      <c r="N16" s="18" t="s">
        <v>26</v>
      </c>
      <c r="O16" s="18" t="s">
        <v>26</v>
      </c>
      <c r="P16" s="18" t="s">
        <v>26</v>
      </c>
      <c r="Q16" s="18" t="s">
        <v>25</v>
      </c>
      <c r="R16" s="18" t="s">
        <v>25</v>
      </c>
      <c r="S16" s="18" t="s">
        <v>25</v>
      </c>
      <c r="T16" s="18" t="s">
        <v>25</v>
      </c>
      <c r="U16" s="18" t="s">
        <v>25</v>
      </c>
      <c r="V16" s="18" t="s">
        <v>26</v>
      </c>
      <c r="W16" s="18" t="s">
        <v>25</v>
      </c>
      <c r="X16" s="18" t="s">
        <v>25</v>
      </c>
      <c r="Y16" s="18" t="s">
        <v>25</v>
      </c>
      <c r="Z16" s="19"/>
      <c r="AA16" s="19" t="s">
        <v>79</v>
      </c>
      <c r="AB16" s="20">
        <v>0</v>
      </c>
      <c r="AC16" s="21" t="s">
        <v>38</v>
      </c>
      <c r="AD16" s="18">
        <v>91</v>
      </c>
      <c r="AE16" s="18">
        <v>2</v>
      </c>
      <c r="AF16" s="18">
        <v>604</v>
      </c>
      <c r="AG16" s="18">
        <v>287</v>
      </c>
      <c r="AH16" s="16">
        <f>(AG16/AF16)*100</f>
        <v>47.516556291390728</v>
      </c>
      <c r="AI16" s="18">
        <v>91</v>
      </c>
      <c r="AJ16" s="16">
        <f>(AI16/AG16)*100</f>
        <v>31.707317073170731</v>
      </c>
      <c r="AK16" s="16">
        <f>(AI16/AF16)*100</f>
        <v>15.066225165562914</v>
      </c>
      <c r="AL16" s="18">
        <v>852</v>
      </c>
      <c r="AM16" s="18">
        <v>37</v>
      </c>
      <c r="AN16" s="16">
        <f>(AM16/AL16)*100</f>
        <v>4.342723004694836</v>
      </c>
      <c r="AO16" s="18">
        <v>2</v>
      </c>
      <c r="AP16" s="16">
        <f>(AO16/AM16)*100</f>
        <v>5.4054054054054053</v>
      </c>
      <c r="AQ16" s="16">
        <f>(AP16/AL16)*100</f>
        <v>0.63443725415556396</v>
      </c>
      <c r="AR16" s="22">
        <v>283600</v>
      </c>
      <c r="AS16" s="22">
        <v>391900</v>
      </c>
    </row>
    <row r="17" spans="1:45" x14ac:dyDescent="0.3">
      <c r="A17" s="15" t="s">
        <v>100</v>
      </c>
      <c r="B17" s="16">
        <v>3.47</v>
      </c>
      <c r="C17" s="16">
        <v>3.57</v>
      </c>
      <c r="D17" s="16">
        <v>2.81</v>
      </c>
      <c r="E17" s="16">
        <v>3.97</v>
      </c>
      <c r="F17" s="16">
        <v>2.98</v>
      </c>
      <c r="G17" s="16">
        <v>3.96</v>
      </c>
      <c r="H17" s="17">
        <v>19.8</v>
      </c>
      <c r="I17" s="17">
        <v>20.399999999999999</v>
      </c>
      <c r="J17" s="17">
        <v>19.399999999999999</v>
      </c>
      <c r="K17" s="18" t="s">
        <v>26</v>
      </c>
      <c r="L17" s="18" t="s">
        <v>26</v>
      </c>
      <c r="M17" s="18" t="s">
        <v>26</v>
      </c>
      <c r="N17" s="18" t="s">
        <v>26</v>
      </c>
      <c r="O17" s="18" t="s">
        <v>26</v>
      </c>
      <c r="P17" s="18" t="s">
        <v>26</v>
      </c>
      <c r="Q17" s="18" t="s">
        <v>25</v>
      </c>
      <c r="R17" s="18" t="s">
        <v>25</v>
      </c>
      <c r="S17" s="18" t="s">
        <v>25</v>
      </c>
      <c r="T17" s="18" t="s">
        <v>25</v>
      </c>
      <c r="U17" s="18" t="s">
        <v>25</v>
      </c>
      <c r="V17" s="18" t="s">
        <v>25</v>
      </c>
      <c r="W17" s="18" t="s">
        <v>25</v>
      </c>
      <c r="X17" s="18" t="s">
        <v>25</v>
      </c>
      <c r="Y17" s="18" t="s">
        <v>25</v>
      </c>
      <c r="Z17" s="19"/>
      <c r="AA17" s="19" t="s">
        <v>77</v>
      </c>
      <c r="AB17" s="20">
        <v>200</v>
      </c>
      <c r="AC17" s="21" t="s">
        <v>39</v>
      </c>
      <c r="AD17" s="18">
        <v>83</v>
      </c>
      <c r="AE17" s="18">
        <v>7</v>
      </c>
      <c r="AF17" s="18">
        <v>311</v>
      </c>
      <c r="AG17" s="18">
        <v>185</v>
      </c>
      <c r="AH17" s="16">
        <f>(AG17/AF17)*100</f>
        <v>59.485530546623799</v>
      </c>
      <c r="AI17" s="18">
        <v>84</v>
      </c>
      <c r="AJ17" s="16">
        <f>(AI17/AG17)*100</f>
        <v>45.405405405405411</v>
      </c>
      <c r="AK17" s="16">
        <f>(AI17/AF17)*100</f>
        <v>27.009646302250808</v>
      </c>
      <c r="AL17" s="18">
        <v>618</v>
      </c>
      <c r="AM17" s="18">
        <v>51</v>
      </c>
      <c r="AN17" s="16">
        <f>(AM17/AL17)*100</f>
        <v>8.2524271844660202</v>
      </c>
      <c r="AO17" s="18">
        <v>6</v>
      </c>
      <c r="AP17" s="16">
        <f>(AO17/AM17)*100</f>
        <v>11.76470588235294</v>
      </c>
      <c r="AQ17" s="16">
        <f>(AP17/AL17)*100</f>
        <v>1.9036740909956213</v>
      </c>
      <c r="AR17" s="22">
        <v>254300</v>
      </c>
      <c r="AS17" s="22">
        <v>413600</v>
      </c>
    </row>
    <row r="18" spans="1:45" x14ac:dyDescent="0.3">
      <c r="A18" s="15" t="s">
        <v>105</v>
      </c>
      <c r="B18" s="16">
        <v>3.68</v>
      </c>
      <c r="C18" s="16">
        <v>3.74</v>
      </c>
      <c r="D18" s="16">
        <v>3.22</v>
      </c>
      <c r="E18" s="16">
        <v>4</v>
      </c>
      <c r="F18" s="16">
        <v>3.43</v>
      </c>
      <c r="G18" s="16">
        <v>3.99</v>
      </c>
      <c r="H18" s="17">
        <v>20.3</v>
      </c>
      <c r="I18" s="17">
        <v>20.6</v>
      </c>
      <c r="J18" s="17">
        <v>20.100000000000001</v>
      </c>
      <c r="K18" s="18" t="s">
        <v>26</v>
      </c>
      <c r="L18" s="18" t="s">
        <v>26</v>
      </c>
      <c r="M18" s="18" t="s">
        <v>26</v>
      </c>
      <c r="N18" s="18" t="s">
        <v>26</v>
      </c>
      <c r="O18" s="18" t="s">
        <v>26</v>
      </c>
      <c r="P18" s="18" t="s">
        <v>26</v>
      </c>
      <c r="Q18" s="18" t="s">
        <v>26</v>
      </c>
      <c r="R18" s="18" t="s">
        <v>25</v>
      </c>
      <c r="S18" s="18" t="s">
        <v>25</v>
      </c>
      <c r="T18" s="18" t="s">
        <v>25</v>
      </c>
      <c r="U18" s="18" t="s">
        <v>25</v>
      </c>
      <c r="V18" s="18" t="s">
        <v>25</v>
      </c>
      <c r="W18" s="18" t="s">
        <v>25</v>
      </c>
      <c r="X18" s="18" t="s">
        <v>25</v>
      </c>
      <c r="Y18" s="18" t="s">
        <v>25</v>
      </c>
      <c r="Z18" s="19"/>
      <c r="AA18" s="19" t="s">
        <v>78</v>
      </c>
      <c r="AB18" s="20">
        <v>0</v>
      </c>
      <c r="AC18" s="21" t="s">
        <v>43</v>
      </c>
      <c r="AD18" s="18">
        <v>57</v>
      </c>
      <c r="AE18" s="18">
        <v>23</v>
      </c>
      <c r="AF18" s="18">
        <v>107</v>
      </c>
      <c r="AG18" s="18">
        <v>76</v>
      </c>
      <c r="AH18" s="16">
        <f>(AG18/AF18)*100</f>
        <v>71.028037383177562</v>
      </c>
      <c r="AI18" s="18">
        <v>57</v>
      </c>
      <c r="AJ18" s="16">
        <f>(AI18/AG18)*100</f>
        <v>75</v>
      </c>
      <c r="AK18" s="16">
        <f>(AI18/AF18)*100</f>
        <v>53.271028037383175</v>
      </c>
      <c r="AL18" s="18">
        <v>736</v>
      </c>
      <c r="AM18" s="18">
        <v>199</v>
      </c>
      <c r="AN18" s="16">
        <f>(AM18/AL18)*100</f>
        <v>27.038043478260871</v>
      </c>
      <c r="AO18" s="18">
        <v>97</v>
      </c>
      <c r="AP18" s="16">
        <f>(AO18/AM18)*100</f>
        <v>48.743718592964825</v>
      </c>
      <c r="AQ18" s="16">
        <f>(AP18/AL18)*100</f>
        <v>6.6227878523050041</v>
      </c>
      <c r="AR18" s="22">
        <v>288600</v>
      </c>
      <c r="AS18" s="22">
        <v>384700</v>
      </c>
    </row>
    <row r="19" spans="1:45" x14ac:dyDescent="0.3">
      <c r="A19" s="15" t="s">
        <v>101</v>
      </c>
      <c r="B19" s="16">
        <v>3.33</v>
      </c>
      <c r="C19" s="16">
        <v>3.45</v>
      </c>
      <c r="D19" s="16">
        <v>2.92</v>
      </c>
      <c r="E19" s="16">
        <v>3.83</v>
      </c>
      <c r="F19" s="16">
        <v>3.06</v>
      </c>
      <c r="G19" s="16">
        <v>3.83</v>
      </c>
      <c r="H19" s="17">
        <v>20.7</v>
      </c>
      <c r="I19" s="17">
        <v>21.1</v>
      </c>
      <c r="J19" s="17">
        <v>20.5</v>
      </c>
      <c r="K19" s="18" t="s">
        <v>26</v>
      </c>
      <c r="L19" s="18" t="s">
        <v>26</v>
      </c>
      <c r="M19" s="18" t="s">
        <v>26</v>
      </c>
      <c r="N19" s="18" t="s">
        <v>26</v>
      </c>
      <c r="O19" s="18" t="s">
        <v>26</v>
      </c>
      <c r="P19" s="18" t="s">
        <v>26</v>
      </c>
      <c r="Q19" s="18" t="s">
        <v>25</v>
      </c>
      <c r="R19" s="18" t="s">
        <v>26</v>
      </c>
      <c r="S19" s="18" t="s">
        <v>25</v>
      </c>
      <c r="T19" s="18" t="s">
        <v>25</v>
      </c>
      <c r="U19" s="18" t="s">
        <v>25</v>
      </c>
      <c r="V19" s="18" t="s">
        <v>26</v>
      </c>
      <c r="W19" s="18" t="s">
        <v>25</v>
      </c>
      <c r="X19" s="18" t="s">
        <v>26</v>
      </c>
      <c r="Y19" s="18" t="s">
        <v>25</v>
      </c>
      <c r="Z19" s="19"/>
      <c r="AA19" s="19" t="s">
        <v>77</v>
      </c>
      <c r="AB19" s="20">
        <v>0</v>
      </c>
      <c r="AC19" s="21" t="s">
        <v>40</v>
      </c>
      <c r="AD19" s="18">
        <v>42</v>
      </c>
      <c r="AE19" s="18">
        <v>85</v>
      </c>
      <c r="AF19" s="18">
        <v>344</v>
      </c>
      <c r="AG19" s="18">
        <v>122</v>
      </c>
      <c r="AH19" s="16">
        <f>(AG19/AF19)*100</f>
        <v>35.465116279069768</v>
      </c>
      <c r="AI19" s="18">
        <v>91</v>
      </c>
      <c r="AJ19" s="16">
        <f>(AI19/AG19)*100</f>
        <v>74.590163934426229</v>
      </c>
      <c r="AK19" s="16">
        <f>(AI19/AF19)*100</f>
        <v>26.453488372093027</v>
      </c>
      <c r="AL19" s="18">
        <v>2573</v>
      </c>
      <c r="AM19" s="18">
        <v>298</v>
      </c>
      <c r="AN19" s="16">
        <f>(AM19/AL19)*100</f>
        <v>11.58181111542946</v>
      </c>
      <c r="AO19" s="18">
        <v>220</v>
      </c>
      <c r="AP19" s="16">
        <f>(AO19/AM19)*100</f>
        <v>73.825503355704697</v>
      </c>
      <c r="AQ19" s="16">
        <f>(AP19/AL19)*100</f>
        <v>2.8692383737156897</v>
      </c>
      <c r="AR19" s="22">
        <v>466000</v>
      </c>
      <c r="AS19" s="22">
        <v>466000</v>
      </c>
    </row>
    <row r="20" spans="1:45" x14ac:dyDescent="0.3">
      <c r="A20" s="15" t="s">
        <v>102</v>
      </c>
      <c r="B20" s="16">
        <v>3.48</v>
      </c>
      <c r="C20" s="16">
        <v>3.58</v>
      </c>
      <c r="D20" s="16">
        <v>3.08</v>
      </c>
      <c r="E20" s="16">
        <v>3.99</v>
      </c>
      <c r="F20" s="16">
        <v>3.15</v>
      </c>
      <c r="G20" s="16">
        <v>3.99</v>
      </c>
      <c r="H20" s="17">
        <v>19.600000000000001</v>
      </c>
      <c r="I20" s="17">
        <v>20</v>
      </c>
      <c r="J20" s="17">
        <v>19.100000000000001</v>
      </c>
      <c r="K20" s="18" t="s">
        <v>26</v>
      </c>
      <c r="L20" s="18" t="s">
        <v>26</v>
      </c>
      <c r="M20" s="18" t="s">
        <v>26</v>
      </c>
      <c r="N20" s="18" t="s">
        <v>26</v>
      </c>
      <c r="O20" s="18" t="s">
        <v>26</v>
      </c>
      <c r="P20" s="18" t="s">
        <v>26</v>
      </c>
      <c r="Q20" s="18" t="s">
        <v>25</v>
      </c>
      <c r="R20" s="18" t="s">
        <v>25</v>
      </c>
      <c r="S20" s="18" t="s">
        <v>25</v>
      </c>
      <c r="T20" s="18" t="s">
        <v>25</v>
      </c>
      <c r="U20" s="18" t="s">
        <v>25</v>
      </c>
      <c r="V20" s="18" t="s">
        <v>25</v>
      </c>
      <c r="W20" s="18" t="s">
        <v>25</v>
      </c>
      <c r="X20" s="18" t="s">
        <v>25</v>
      </c>
      <c r="Y20" s="18" t="s">
        <v>25</v>
      </c>
      <c r="Z20" s="19"/>
      <c r="AA20" s="19" t="s">
        <v>78</v>
      </c>
      <c r="AB20" s="20">
        <v>30</v>
      </c>
      <c r="AC20" s="21"/>
      <c r="AD20" s="18">
        <v>47</v>
      </c>
      <c r="AE20" s="18">
        <v>2</v>
      </c>
      <c r="AF20" s="18">
        <v>351</v>
      </c>
      <c r="AG20" s="18">
        <v>130</v>
      </c>
      <c r="AH20" s="16">
        <f>(AG20/AF20)*100</f>
        <v>37.037037037037038</v>
      </c>
      <c r="AI20" s="18">
        <v>93</v>
      </c>
      <c r="AJ20" s="16">
        <f>(AI20/AG20)*100</f>
        <v>71.538461538461533</v>
      </c>
      <c r="AK20" s="16">
        <f>(AI20/AF20)*100</f>
        <v>26.495726495726498</v>
      </c>
      <c r="AL20" s="18">
        <v>456</v>
      </c>
      <c r="AM20" s="18">
        <v>4</v>
      </c>
      <c r="AN20" s="16">
        <f>(AM20/AL20)*100</f>
        <v>0.8771929824561403</v>
      </c>
      <c r="AO20" s="18">
        <v>2</v>
      </c>
      <c r="AP20" s="16">
        <f>(AO20/AM20)*100</f>
        <v>50</v>
      </c>
      <c r="AQ20" s="16">
        <f>(AP20/AL20)*100</f>
        <v>10.964912280701753</v>
      </c>
      <c r="AR20" s="22">
        <v>232300</v>
      </c>
      <c r="AS20" s="22">
        <v>400500</v>
      </c>
    </row>
    <row r="21" spans="1:45" x14ac:dyDescent="0.3">
      <c r="A21" s="15" t="s">
        <v>103</v>
      </c>
      <c r="B21" s="16">
        <v>3.55</v>
      </c>
      <c r="C21" s="16">
        <v>3.62</v>
      </c>
      <c r="D21" s="16">
        <v>2.79</v>
      </c>
      <c r="E21" s="16">
        <v>4.07</v>
      </c>
      <c r="F21" s="16">
        <v>2.97</v>
      </c>
      <c r="G21" s="16">
        <v>4.07</v>
      </c>
      <c r="H21" s="17">
        <v>20.7</v>
      </c>
      <c r="I21" s="17">
        <v>20.6</v>
      </c>
      <c r="J21" s="17">
        <v>20.5</v>
      </c>
      <c r="K21" s="18" t="s">
        <v>26</v>
      </c>
      <c r="L21" s="18" t="s">
        <v>26</v>
      </c>
      <c r="M21" s="18" t="s">
        <v>26</v>
      </c>
      <c r="N21" s="18" t="s">
        <v>26</v>
      </c>
      <c r="O21" s="18" t="s">
        <v>26</v>
      </c>
      <c r="P21" s="18" t="s">
        <v>26</v>
      </c>
      <c r="Q21" s="18" t="s">
        <v>25</v>
      </c>
      <c r="R21" s="18" t="s">
        <v>25</v>
      </c>
      <c r="S21" s="18" t="s">
        <v>25</v>
      </c>
      <c r="T21" s="18" t="s">
        <v>25</v>
      </c>
      <c r="U21" s="18" t="s">
        <v>25</v>
      </c>
      <c r="V21" s="18" t="s">
        <v>25</v>
      </c>
      <c r="W21" s="18" t="s">
        <v>25</v>
      </c>
      <c r="X21" s="18" t="s">
        <v>25</v>
      </c>
      <c r="Y21" s="18" t="s">
        <v>25</v>
      </c>
      <c r="Z21" s="19" t="s">
        <v>166</v>
      </c>
      <c r="AA21" s="19" t="s">
        <v>77</v>
      </c>
      <c r="AB21" s="20">
        <v>100</v>
      </c>
      <c r="AC21" s="21" t="s">
        <v>41</v>
      </c>
      <c r="AD21" s="18">
        <v>69</v>
      </c>
      <c r="AE21" s="18">
        <v>3</v>
      </c>
      <c r="AF21" s="18">
        <v>400</v>
      </c>
      <c r="AG21" s="18">
        <v>185</v>
      </c>
      <c r="AH21" s="16">
        <f>(AG21/AF21)*100</f>
        <v>46.25</v>
      </c>
      <c r="AI21" s="18">
        <v>102</v>
      </c>
      <c r="AJ21" s="16">
        <f>(AI21/AG21)*100</f>
        <v>55.135135135135137</v>
      </c>
      <c r="AK21" s="16">
        <f>(AI21/AF21)*100</f>
        <v>25.5</v>
      </c>
      <c r="AL21" s="18">
        <v>781</v>
      </c>
      <c r="AM21" s="18">
        <v>21</v>
      </c>
      <c r="AN21" s="16">
        <f>(AM21/AL21)*100</f>
        <v>2.6888604353393086</v>
      </c>
      <c r="AO21" s="18">
        <v>6</v>
      </c>
      <c r="AP21" s="16">
        <f>(AO21/AM21)*100</f>
        <v>28.571428571428569</v>
      </c>
      <c r="AQ21" s="16">
        <f>(AP21/AL21)*100</f>
        <v>3.6583135174684469</v>
      </c>
      <c r="AR21" s="22">
        <v>364800</v>
      </c>
      <c r="AS21" s="22">
        <v>508800</v>
      </c>
    </row>
    <row r="22" spans="1:45" x14ac:dyDescent="0.3">
      <c r="A22" s="15" t="s">
        <v>104</v>
      </c>
      <c r="B22" s="16">
        <v>3.45</v>
      </c>
      <c r="C22" s="16">
        <v>3.54</v>
      </c>
      <c r="D22" s="16">
        <v>2.96</v>
      </c>
      <c r="E22" s="16">
        <v>4</v>
      </c>
      <c r="F22" s="16">
        <v>3</v>
      </c>
      <c r="G22" s="16">
        <v>4.01</v>
      </c>
      <c r="H22" s="17">
        <v>19.600000000000001</v>
      </c>
      <c r="I22" s="17">
        <v>19.8</v>
      </c>
      <c r="J22" s="17">
        <v>19.3</v>
      </c>
      <c r="K22" s="18" t="s">
        <v>25</v>
      </c>
      <c r="L22" s="18" t="s">
        <v>26</v>
      </c>
      <c r="M22" s="18" t="s">
        <v>26</v>
      </c>
      <c r="N22" s="18" t="s">
        <v>26</v>
      </c>
      <c r="O22" s="18" t="s">
        <v>26</v>
      </c>
      <c r="P22" s="18" t="s">
        <v>26</v>
      </c>
      <c r="Q22" s="18" t="s">
        <v>25</v>
      </c>
      <c r="R22" s="18" t="s">
        <v>25</v>
      </c>
      <c r="S22" s="18" t="s">
        <v>25</v>
      </c>
      <c r="T22" s="18" t="s">
        <v>25</v>
      </c>
      <c r="U22" s="18" t="s">
        <v>25</v>
      </c>
      <c r="V22" s="18" t="s">
        <v>25</v>
      </c>
      <c r="W22" s="18" t="s">
        <v>25</v>
      </c>
      <c r="X22" s="18" t="s">
        <v>25</v>
      </c>
      <c r="Y22" s="18" t="s">
        <v>25</v>
      </c>
      <c r="Z22" s="19" t="s">
        <v>167</v>
      </c>
      <c r="AA22" s="19" t="s">
        <v>74</v>
      </c>
      <c r="AB22" s="20">
        <v>100</v>
      </c>
      <c r="AC22" s="21" t="s">
        <v>42</v>
      </c>
      <c r="AD22" s="18">
        <v>70</v>
      </c>
      <c r="AE22" s="18">
        <v>33</v>
      </c>
      <c r="AF22" s="18">
        <v>188</v>
      </c>
      <c r="AG22" s="18">
        <v>131</v>
      </c>
      <c r="AH22" s="16">
        <f>(AG22/AF22)*100</f>
        <v>69.680851063829792</v>
      </c>
      <c r="AI22" s="18">
        <v>76</v>
      </c>
      <c r="AJ22" s="16">
        <f>(AI22/AG22)*100</f>
        <v>58.015267175572518</v>
      </c>
      <c r="AK22" s="16">
        <f>(AI22/AF22)*100</f>
        <v>40.425531914893611</v>
      </c>
      <c r="AL22" s="18">
        <v>1033</v>
      </c>
      <c r="AM22" s="18">
        <v>137</v>
      </c>
      <c r="AN22" s="16">
        <f>(AM22/AL22)*100</f>
        <v>13.262342691190707</v>
      </c>
      <c r="AO22" s="18">
        <v>76</v>
      </c>
      <c r="AP22" s="16">
        <f>(AO22/AM22)*100</f>
        <v>55.474452554744524</v>
      </c>
      <c r="AQ22" s="16">
        <f>(AP22/AL22)*100</f>
        <v>5.3702277400527123</v>
      </c>
      <c r="AR22" s="22">
        <v>276500</v>
      </c>
      <c r="AS22" s="22">
        <v>439100</v>
      </c>
    </row>
    <row r="23" spans="1:45" x14ac:dyDescent="0.3">
      <c r="A23" s="15" t="s">
        <v>106</v>
      </c>
      <c r="B23" s="16">
        <v>3.4</v>
      </c>
      <c r="C23" s="16">
        <v>3.5</v>
      </c>
      <c r="D23" s="16">
        <v>2.61</v>
      </c>
      <c r="E23" s="16">
        <v>3.99</v>
      </c>
      <c r="F23" s="16">
        <v>2.89</v>
      </c>
      <c r="G23" s="16">
        <v>3.96</v>
      </c>
      <c r="H23" s="17">
        <v>19.100000000000001</v>
      </c>
      <c r="I23" s="17">
        <v>19.2</v>
      </c>
      <c r="J23" s="17">
        <v>18.600000000000001</v>
      </c>
      <c r="K23" s="18" t="s">
        <v>26</v>
      </c>
      <c r="L23" s="18" t="s">
        <v>26</v>
      </c>
      <c r="M23" s="18" t="s">
        <v>26</v>
      </c>
      <c r="N23" s="18" t="s">
        <v>26</v>
      </c>
      <c r="O23" s="18" t="s">
        <v>26</v>
      </c>
      <c r="P23" s="18" t="s">
        <v>26</v>
      </c>
      <c r="Q23" s="18" t="s">
        <v>25</v>
      </c>
      <c r="R23" s="18" t="s">
        <v>25</v>
      </c>
      <c r="S23" s="18" t="s">
        <v>25</v>
      </c>
      <c r="T23" s="18" t="s">
        <v>25</v>
      </c>
      <c r="U23" s="18" t="s">
        <v>25</v>
      </c>
      <c r="V23" s="18" t="s">
        <v>26</v>
      </c>
      <c r="W23" s="18" t="s">
        <v>25</v>
      </c>
      <c r="X23" s="18" t="s">
        <v>25</v>
      </c>
      <c r="Y23" s="18" t="s">
        <v>25</v>
      </c>
      <c r="Z23" s="19" t="s">
        <v>168</v>
      </c>
      <c r="AA23" s="19" t="s">
        <v>78</v>
      </c>
      <c r="AB23" s="20">
        <v>20</v>
      </c>
      <c r="AC23" s="21" t="s">
        <v>44</v>
      </c>
      <c r="AD23" s="18">
        <v>33</v>
      </c>
      <c r="AE23" s="18">
        <v>31</v>
      </c>
      <c r="AF23" s="18">
        <v>137</v>
      </c>
      <c r="AG23" s="18">
        <v>94</v>
      </c>
      <c r="AH23" s="16">
        <f>(AG23/AF23)*100</f>
        <v>68.613138686131393</v>
      </c>
      <c r="AI23" s="18">
        <v>47</v>
      </c>
      <c r="AJ23" s="16">
        <f>(AI23/AG23)*100</f>
        <v>50</v>
      </c>
      <c r="AK23" s="16">
        <f>(AI23/AF23)*100</f>
        <v>34.306569343065696</v>
      </c>
      <c r="AL23" s="18">
        <v>1690</v>
      </c>
      <c r="AM23" s="18">
        <v>181</v>
      </c>
      <c r="AN23" s="16">
        <f>(AM23/AL23)*100</f>
        <v>10.710059171597633</v>
      </c>
      <c r="AO23" s="18">
        <v>70</v>
      </c>
      <c r="AP23" s="16">
        <f>(AO23/AM23)*100</f>
        <v>38.674033149171272</v>
      </c>
      <c r="AQ23" s="16">
        <f>(AP23/AL23)*100</f>
        <v>2.2884043283533297</v>
      </c>
      <c r="AR23" s="22">
        <v>252200</v>
      </c>
      <c r="AS23" s="22">
        <v>385700</v>
      </c>
    </row>
    <row r="24" spans="1:45" x14ac:dyDescent="0.3">
      <c r="A24" s="15" t="s">
        <v>107</v>
      </c>
      <c r="B24" s="16">
        <v>3.42</v>
      </c>
      <c r="C24" s="16">
        <v>3.54</v>
      </c>
      <c r="D24" s="16">
        <v>2.87</v>
      </c>
      <c r="E24" s="16">
        <v>3.89</v>
      </c>
      <c r="F24" s="16">
        <v>3.02</v>
      </c>
      <c r="G24" s="16">
        <v>3.92</v>
      </c>
      <c r="H24" s="17">
        <v>19.8</v>
      </c>
      <c r="I24" s="17">
        <v>19.899999999999999</v>
      </c>
      <c r="J24" s="17">
        <v>19.600000000000001</v>
      </c>
      <c r="K24" s="18" t="s">
        <v>25</v>
      </c>
      <c r="L24" s="18" t="s">
        <v>26</v>
      </c>
      <c r="M24" s="18" t="s">
        <v>26</v>
      </c>
      <c r="N24" s="18" t="s">
        <v>26</v>
      </c>
      <c r="O24" s="18" t="s">
        <v>26</v>
      </c>
      <c r="P24" s="18" t="s">
        <v>25</v>
      </c>
      <c r="Q24" s="18" t="s">
        <v>25</v>
      </c>
      <c r="R24" s="18" t="s">
        <v>25</v>
      </c>
      <c r="S24" s="18" t="s">
        <v>25</v>
      </c>
      <c r="T24" s="18" t="s">
        <v>25</v>
      </c>
      <c r="U24" s="18" t="s">
        <v>25</v>
      </c>
      <c r="V24" s="18" t="s">
        <v>25</v>
      </c>
      <c r="W24" s="18" t="s">
        <v>25</v>
      </c>
      <c r="X24" s="18" t="s">
        <v>25</v>
      </c>
      <c r="Y24" s="18" t="s">
        <v>25</v>
      </c>
      <c r="Z24" s="19"/>
      <c r="AA24" s="19" t="s">
        <v>76</v>
      </c>
      <c r="AB24" s="20">
        <v>40</v>
      </c>
      <c r="AC24" s="21" t="s">
        <v>45</v>
      </c>
      <c r="AD24" s="18">
        <v>41</v>
      </c>
      <c r="AE24" s="18">
        <v>76</v>
      </c>
      <c r="AF24" s="18">
        <v>146</v>
      </c>
      <c r="AG24" s="18">
        <v>81</v>
      </c>
      <c r="AH24" s="16">
        <f>(AG24/AF24)*100</f>
        <v>55.479452054794521</v>
      </c>
      <c r="AI24" s="18">
        <v>57</v>
      </c>
      <c r="AJ24" s="16">
        <f>(AI24/AG24)*100</f>
        <v>70.370370370370367</v>
      </c>
      <c r="AK24" s="16">
        <f>(AI24/AF24)*100</f>
        <v>39.041095890410958</v>
      </c>
      <c r="AL24" s="18">
        <v>2831</v>
      </c>
      <c r="AM24" s="18">
        <v>286</v>
      </c>
      <c r="AN24" s="16">
        <f>(AM24/AL24)*100</f>
        <v>10.102437301306958</v>
      </c>
      <c r="AO24" s="18">
        <v>233</v>
      </c>
      <c r="AP24" s="16">
        <f>(AO24/AM24)*100</f>
        <v>81.468531468531467</v>
      </c>
      <c r="AQ24" s="16">
        <f>(AP24/AL24)*100</f>
        <v>2.877729829337035</v>
      </c>
      <c r="AR24" s="22">
        <v>256400</v>
      </c>
      <c r="AS24" s="22">
        <v>397000</v>
      </c>
    </row>
    <row r="25" spans="1:45" x14ac:dyDescent="0.3">
      <c r="A25" s="15" t="s">
        <v>108</v>
      </c>
      <c r="B25" s="16">
        <v>3.59</v>
      </c>
      <c r="C25" s="16">
        <v>3.66</v>
      </c>
      <c r="D25" s="16">
        <v>2.91</v>
      </c>
      <c r="E25" s="16">
        <v>4</v>
      </c>
      <c r="F25" s="16">
        <v>3.09</v>
      </c>
      <c r="G25" s="16">
        <v>4</v>
      </c>
      <c r="H25" s="17">
        <v>20.3</v>
      </c>
      <c r="I25" s="17">
        <v>20.2</v>
      </c>
      <c r="J25" s="17">
        <v>20.100000000000001</v>
      </c>
      <c r="K25" s="18" t="s">
        <v>26</v>
      </c>
      <c r="L25" s="18" t="s">
        <v>26</v>
      </c>
      <c r="M25" s="18" t="s">
        <v>26</v>
      </c>
      <c r="N25" s="18" t="s">
        <v>26</v>
      </c>
      <c r="O25" s="18" t="s">
        <v>26</v>
      </c>
      <c r="P25" s="18" t="s">
        <v>26</v>
      </c>
      <c r="Q25" s="18" t="s">
        <v>25</v>
      </c>
      <c r="R25" s="18" t="s">
        <v>25</v>
      </c>
      <c r="S25" s="18" t="s">
        <v>25</v>
      </c>
      <c r="T25" s="18" t="s">
        <v>25</v>
      </c>
      <c r="U25" s="18" t="s">
        <v>25</v>
      </c>
      <c r="V25" s="18" t="s">
        <v>26</v>
      </c>
      <c r="W25" s="18" t="s">
        <v>25</v>
      </c>
      <c r="X25" s="18" t="s">
        <v>25</v>
      </c>
      <c r="Y25" s="18" t="s">
        <v>25</v>
      </c>
      <c r="Z25" s="19"/>
      <c r="AA25" s="19" t="s">
        <v>77</v>
      </c>
      <c r="AB25" s="20">
        <v>50</v>
      </c>
      <c r="AC25" s="21" t="s">
        <v>46</v>
      </c>
      <c r="AD25" s="18">
        <v>61</v>
      </c>
      <c r="AE25" s="18">
        <v>4</v>
      </c>
      <c r="AF25" s="18">
        <v>149</v>
      </c>
      <c r="AG25" s="18">
        <v>76</v>
      </c>
      <c r="AH25" s="16">
        <f>(AG25/AF25)*100</f>
        <v>51.006711409395976</v>
      </c>
      <c r="AI25" s="18">
        <v>62</v>
      </c>
      <c r="AJ25" s="16">
        <f>(AI25/AG25)*100</f>
        <v>81.578947368421055</v>
      </c>
      <c r="AK25" s="16">
        <f>(AI25/AF25)*100</f>
        <v>41.61073825503356</v>
      </c>
      <c r="AL25" s="18">
        <v>328</v>
      </c>
      <c r="AM25" s="18">
        <v>21</v>
      </c>
      <c r="AN25" s="16">
        <f>(AM25/AL25)*100</f>
        <v>6.4024390243902438</v>
      </c>
      <c r="AO25" s="18">
        <v>11</v>
      </c>
      <c r="AP25" s="16">
        <f>(AO25/AM25)*100</f>
        <v>52.380952380952387</v>
      </c>
      <c r="AQ25" s="16">
        <f>(AP25/AL25)*100</f>
        <v>15.96980255516841</v>
      </c>
      <c r="AR25" s="22">
        <v>263200</v>
      </c>
      <c r="AS25" s="22">
        <v>389900</v>
      </c>
    </row>
    <row r="26" spans="1:45" x14ac:dyDescent="0.3">
      <c r="A26" s="15" t="s">
        <v>111</v>
      </c>
      <c r="B26" s="16">
        <v>3.3</v>
      </c>
      <c r="C26" s="16">
        <v>3.41</v>
      </c>
      <c r="D26" s="16">
        <v>2.64</v>
      </c>
      <c r="E26" s="16">
        <v>3.89</v>
      </c>
      <c r="F26" s="16">
        <v>2.83</v>
      </c>
      <c r="G26" s="16">
        <v>3.88</v>
      </c>
      <c r="H26" s="17">
        <v>19.8</v>
      </c>
      <c r="I26" s="17">
        <v>20</v>
      </c>
      <c r="J26" s="17">
        <v>19.5</v>
      </c>
      <c r="K26" s="18" t="s">
        <v>25</v>
      </c>
      <c r="L26" s="18" t="s">
        <v>26</v>
      </c>
      <c r="M26" s="18" t="s">
        <v>26</v>
      </c>
      <c r="N26" s="18" t="s">
        <v>26</v>
      </c>
      <c r="O26" s="18" t="s">
        <v>26</v>
      </c>
      <c r="P26" s="18" t="s">
        <v>26</v>
      </c>
      <c r="Q26" s="18" t="s">
        <v>26</v>
      </c>
      <c r="R26" s="18" t="s">
        <v>25</v>
      </c>
      <c r="S26" s="18" t="s">
        <v>25</v>
      </c>
      <c r="T26" s="18" t="s">
        <v>25</v>
      </c>
      <c r="U26" s="18" t="s">
        <v>25</v>
      </c>
      <c r="V26" s="18" t="s">
        <v>25</v>
      </c>
      <c r="W26" s="18" t="s">
        <v>25</v>
      </c>
      <c r="X26" s="18" t="s">
        <v>25</v>
      </c>
      <c r="Y26" s="18" t="s">
        <v>25</v>
      </c>
      <c r="Z26" s="19" t="s">
        <v>170</v>
      </c>
      <c r="AA26" s="19" t="s">
        <v>74</v>
      </c>
      <c r="AB26" s="20">
        <v>0</v>
      </c>
      <c r="AC26" s="21" t="s">
        <v>49</v>
      </c>
      <c r="AD26" s="18">
        <v>27</v>
      </c>
      <c r="AE26" s="18">
        <v>70</v>
      </c>
      <c r="AF26" s="18">
        <v>150</v>
      </c>
      <c r="AG26" s="18">
        <v>75</v>
      </c>
      <c r="AH26" s="16">
        <f>(AG26/AF26)*100</f>
        <v>50</v>
      </c>
      <c r="AI26" s="18">
        <v>58</v>
      </c>
      <c r="AJ26" s="16">
        <f>(AI26/AG26)*100</f>
        <v>77.333333333333329</v>
      </c>
      <c r="AK26" s="16">
        <f>(AI26/AF26)*100</f>
        <v>38.666666666666664</v>
      </c>
      <c r="AL26" s="18">
        <v>3326</v>
      </c>
      <c r="AM26" s="18">
        <v>256</v>
      </c>
      <c r="AN26" s="16">
        <f>(AM26/AL26)*100</f>
        <v>7.6969332531569457</v>
      </c>
      <c r="AO26" s="18">
        <v>186</v>
      </c>
      <c r="AP26" s="16">
        <f>(AO26/AM26)*100</f>
        <v>72.65625</v>
      </c>
      <c r="AQ26" s="16">
        <f>(AP26/AL26)*100</f>
        <v>2.1844933854479853</v>
      </c>
      <c r="AR26" s="22">
        <v>422200</v>
      </c>
      <c r="AS26" s="22">
        <v>422200</v>
      </c>
    </row>
    <row r="27" spans="1:45" x14ac:dyDescent="0.3">
      <c r="A27" s="15" t="s">
        <v>112</v>
      </c>
      <c r="B27" s="16">
        <v>3.85</v>
      </c>
      <c r="C27" s="16">
        <v>3.85</v>
      </c>
      <c r="D27" s="16">
        <v>3.62</v>
      </c>
      <c r="E27" s="16">
        <v>4.16</v>
      </c>
      <c r="F27" s="16">
        <v>3.62</v>
      </c>
      <c r="G27" s="16">
        <v>4.1399999999999997</v>
      </c>
      <c r="H27" s="17">
        <v>23.5</v>
      </c>
      <c r="I27" s="17">
        <v>22.1</v>
      </c>
      <c r="J27" s="17">
        <v>23.5</v>
      </c>
      <c r="K27" s="18" t="s">
        <v>26</v>
      </c>
      <c r="L27" s="18" t="s">
        <v>26</v>
      </c>
      <c r="M27" s="18" t="s">
        <v>26</v>
      </c>
      <c r="N27" s="18" t="s">
        <v>26</v>
      </c>
      <c r="O27" s="18" t="s">
        <v>26</v>
      </c>
      <c r="P27" s="18" t="s">
        <v>26</v>
      </c>
      <c r="Q27" s="18" t="s">
        <v>26</v>
      </c>
      <c r="R27" s="18" t="s">
        <v>25</v>
      </c>
      <c r="S27" s="18" t="s">
        <v>25</v>
      </c>
      <c r="T27" s="18" t="s">
        <v>25</v>
      </c>
      <c r="U27" s="18" t="s">
        <v>25</v>
      </c>
      <c r="V27" s="18" t="s">
        <v>25</v>
      </c>
      <c r="W27" s="18" t="s">
        <v>25</v>
      </c>
      <c r="X27" s="18" t="s">
        <v>25</v>
      </c>
      <c r="Y27" s="18" t="s">
        <v>25</v>
      </c>
      <c r="Z27" s="19" t="s">
        <v>171</v>
      </c>
      <c r="AA27" s="19" t="s">
        <v>79</v>
      </c>
      <c r="AB27" s="20">
        <v>0</v>
      </c>
      <c r="AC27" s="21"/>
      <c r="AD27" s="18">
        <v>3</v>
      </c>
      <c r="AE27" s="18">
        <v>31</v>
      </c>
      <c r="AF27" s="18">
        <v>50</v>
      </c>
      <c r="AG27" s="18">
        <v>4</v>
      </c>
      <c r="AH27" s="16">
        <f>(AG27/AF27)*100</f>
        <v>8</v>
      </c>
      <c r="AI27" s="18">
        <v>3</v>
      </c>
      <c r="AJ27" s="16">
        <f>(AI27/AG27)*100</f>
        <v>75</v>
      </c>
      <c r="AK27" s="16">
        <f>(AI27/AF27)*100</f>
        <v>6</v>
      </c>
      <c r="AL27" s="18">
        <v>852</v>
      </c>
      <c r="AM27" s="18">
        <v>92</v>
      </c>
      <c r="AN27" s="16">
        <f>(AM27/AL27)*100</f>
        <v>10.7981220657277</v>
      </c>
      <c r="AO27" s="18">
        <v>46</v>
      </c>
      <c r="AP27" s="16">
        <f>(AO27/AM27)*100</f>
        <v>50</v>
      </c>
      <c r="AQ27" s="16">
        <f>(AP27/AL27)*100</f>
        <v>5.868544600938967</v>
      </c>
      <c r="AR27" s="22">
        <v>391700</v>
      </c>
      <c r="AS27" s="22">
        <v>391700</v>
      </c>
    </row>
    <row r="28" spans="1:45" x14ac:dyDescent="0.3">
      <c r="A28" s="15" t="s">
        <v>113</v>
      </c>
      <c r="B28" s="16">
        <v>3.19</v>
      </c>
      <c r="C28" s="16">
        <v>3.33</v>
      </c>
      <c r="D28" s="16">
        <v>2.39</v>
      </c>
      <c r="E28" s="16">
        <v>3.84</v>
      </c>
      <c r="F28" s="16">
        <v>2.64</v>
      </c>
      <c r="G28" s="16">
        <v>3.84</v>
      </c>
      <c r="H28" s="17">
        <v>19.5</v>
      </c>
      <c r="I28" s="17">
        <v>19.8</v>
      </c>
      <c r="J28" s="17">
        <v>19.3</v>
      </c>
      <c r="K28" s="18" t="s">
        <v>26</v>
      </c>
      <c r="L28" s="18" t="s">
        <v>26</v>
      </c>
      <c r="M28" s="18" t="s">
        <v>26</v>
      </c>
      <c r="N28" s="18" t="s">
        <v>26</v>
      </c>
      <c r="O28" s="18" t="s">
        <v>26</v>
      </c>
      <c r="P28" s="18" t="s">
        <v>26</v>
      </c>
      <c r="Q28" s="18" t="s">
        <v>25</v>
      </c>
      <c r="R28" s="18" t="s">
        <v>25</v>
      </c>
      <c r="S28" s="18" t="s">
        <v>25</v>
      </c>
      <c r="T28" s="18" t="s">
        <v>25</v>
      </c>
      <c r="U28" s="18" t="s">
        <v>25</v>
      </c>
      <c r="V28" s="18" t="s">
        <v>25</v>
      </c>
      <c r="W28" s="18" t="s">
        <v>25</v>
      </c>
      <c r="X28" s="18" t="s">
        <v>25</v>
      </c>
      <c r="Y28" s="18" t="s">
        <v>25</v>
      </c>
      <c r="Z28" s="19"/>
      <c r="AA28" s="19" t="s">
        <v>74</v>
      </c>
      <c r="AB28" s="20">
        <v>70</v>
      </c>
      <c r="AC28" s="21" t="s">
        <v>50</v>
      </c>
      <c r="AD28" s="18">
        <v>47</v>
      </c>
      <c r="AE28" s="18">
        <v>153</v>
      </c>
      <c r="AF28" s="18">
        <v>163</v>
      </c>
      <c r="AG28" s="18" t="s">
        <v>160</v>
      </c>
      <c r="AH28" s="16" t="e">
        <f>(AG28/AF28)*100</f>
        <v>#VALUE!</v>
      </c>
      <c r="AI28" s="18" t="s">
        <v>160</v>
      </c>
      <c r="AJ28" s="16" t="e">
        <f>(AI28/AG28)*100</f>
        <v>#VALUE!</v>
      </c>
      <c r="AK28" s="16" t="e">
        <f>(AI28/AF28)*100</f>
        <v>#VALUE!</v>
      </c>
      <c r="AL28" s="18">
        <v>3504</v>
      </c>
      <c r="AM28" s="18" t="s">
        <v>160</v>
      </c>
      <c r="AN28" s="16" t="e">
        <f>(AM28/AL28)*100</f>
        <v>#VALUE!</v>
      </c>
      <c r="AO28" s="18" t="s">
        <v>160</v>
      </c>
      <c r="AP28" s="16" t="e">
        <f>(AO28/AM28)*100</f>
        <v>#VALUE!</v>
      </c>
      <c r="AQ28" s="16" t="e">
        <f>(AP28/AL28)*100</f>
        <v>#VALUE!</v>
      </c>
      <c r="AR28" s="22">
        <v>437300</v>
      </c>
      <c r="AS28" s="22">
        <v>437300</v>
      </c>
    </row>
    <row r="29" spans="1:45" x14ac:dyDescent="0.3">
      <c r="A29" s="15" t="s">
        <v>110</v>
      </c>
      <c r="B29" s="16">
        <v>3.48</v>
      </c>
      <c r="C29" s="16">
        <v>3.56</v>
      </c>
      <c r="D29" s="16">
        <v>2.77</v>
      </c>
      <c r="E29" s="16">
        <v>3.99</v>
      </c>
      <c r="F29" s="16">
        <v>2.96</v>
      </c>
      <c r="G29" s="16">
        <v>3.99</v>
      </c>
      <c r="H29" s="17">
        <v>20.8</v>
      </c>
      <c r="I29" s="17">
        <v>20.3</v>
      </c>
      <c r="J29" s="17">
        <v>20.8</v>
      </c>
      <c r="K29" s="18" t="s">
        <v>26</v>
      </c>
      <c r="L29" s="18" t="s">
        <v>26</v>
      </c>
      <c r="M29" s="18" t="s">
        <v>26</v>
      </c>
      <c r="N29" s="18" t="s">
        <v>26</v>
      </c>
      <c r="O29" s="18" t="s">
        <v>26</v>
      </c>
      <c r="P29" s="18" t="s">
        <v>26</v>
      </c>
      <c r="Q29" s="18" t="s">
        <v>25</v>
      </c>
      <c r="R29" s="18" t="s">
        <v>25</v>
      </c>
      <c r="S29" s="18" t="s">
        <v>25</v>
      </c>
      <c r="T29" s="18" t="s">
        <v>25</v>
      </c>
      <c r="U29" s="18" t="s">
        <v>25</v>
      </c>
      <c r="V29" s="18" t="s">
        <v>25</v>
      </c>
      <c r="W29" s="18" t="s">
        <v>25</v>
      </c>
      <c r="X29" s="18" t="s">
        <v>25</v>
      </c>
      <c r="Y29" s="18" t="s">
        <v>25</v>
      </c>
      <c r="Z29" s="19"/>
      <c r="AA29" s="19" t="s">
        <v>78</v>
      </c>
      <c r="AB29" s="20">
        <v>100</v>
      </c>
      <c r="AC29" s="21" t="s">
        <v>48</v>
      </c>
      <c r="AD29" s="18">
        <v>66</v>
      </c>
      <c r="AE29" s="18">
        <v>62</v>
      </c>
      <c r="AF29" s="18">
        <v>202</v>
      </c>
      <c r="AG29" s="18">
        <v>146</v>
      </c>
      <c r="AH29" s="16">
        <f>(AG29/AF29)*100</f>
        <v>72.277227722772281</v>
      </c>
      <c r="AI29" s="18">
        <v>78</v>
      </c>
      <c r="AJ29" s="16">
        <f>(AI29/AG29)*100</f>
        <v>53.424657534246577</v>
      </c>
      <c r="AK29" s="16">
        <f>(AI29/AF29)*100</f>
        <v>38.613861386138616</v>
      </c>
      <c r="AL29" s="18">
        <v>2316</v>
      </c>
      <c r="AM29" s="18">
        <v>351</v>
      </c>
      <c r="AN29" s="16">
        <f>(AM29/AL29)*100</f>
        <v>15.155440414507773</v>
      </c>
      <c r="AO29" s="18">
        <v>184</v>
      </c>
      <c r="AP29" s="16">
        <f>(AO29/AM29)*100</f>
        <v>52.421652421652418</v>
      </c>
      <c r="AQ29" s="16">
        <f>(AP29/AL29)*100</f>
        <v>2.2634564948900007</v>
      </c>
      <c r="AR29" s="22">
        <v>283400</v>
      </c>
      <c r="AS29" s="22">
        <v>403900</v>
      </c>
    </row>
    <row r="30" spans="1:45" x14ac:dyDescent="0.3">
      <c r="A30" s="15" t="s">
        <v>109</v>
      </c>
      <c r="B30" s="16">
        <v>3.24</v>
      </c>
      <c r="C30" s="16">
        <v>3.38</v>
      </c>
      <c r="D30" s="16">
        <v>2.79</v>
      </c>
      <c r="E30" s="16">
        <v>3.72</v>
      </c>
      <c r="F30" s="16">
        <v>2.97</v>
      </c>
      <c r="G30" s="16">
        <v>3.78</v>
      </c>
      <c r="H30" s="17">
        <v>18.600000000000001</v>
      </c>
      <c r="I30" s="17">
        <v>19.2</v>
      </c>
      <c r="J30" s="17">
        <v>18.2</v>
      </c>
      <c r="K30" s="18" t="s">
        <v>25</v>
      </c>
      <c r="L30" s="18" t="s">
        <v>26</v>
      </c>
      <c r="M30" s="18" t="s">
        <v>26</v>
      </c>
      <c r="N30" s="18" t="s">
        <v>26</v>
      </c>
      <c r="O30" s="18" t="s">
        <v>26</v>
      </c>
      <c r="P30" s="18" t="s">
        <v>26</v>
      </c>
      <c r="Q30" s="18" t="s">
        <v>25</v>
      </c>
      <c r="R30" s="18" t="s">
        <v>26</v>
      </c>
      <c r="S30" s="18" t="s">
        <v>25</v>
      </c>
      <c r="T30" s="18" t="s">
        <v>25</v>
      </c>
      <c r="U30" s="18" t="s">
        <v>25</v>
      </c>
      <c r="V30" s="18" t="s">
        <v>26</v>
      </c>
      <c r="W30" s="18" t="s">
        <v>25</v>
      </c>
      <c r="X30" s="18" t="s">
        <v>25</v>
      </c>
      <c r="Y30" s="18" t="s">
        <v>25</v>
      </c>
      <c r="Z30" s="19" t="s">
        <v>169</v>
      </c>
      <c r="AA30" s="19" t="s">
        <v>77</v>
      </c>
      <c r="AB30" s="20">
        <v>30</v>
      </c>
      <c r="AC30" s="21" t="s">
        <v>47</v>
      </c>
      <c r="AD30" s="18">
        <v>9</v>
      </c>
      <c r="AE30" s="18">
        <v>54</v>
      </c>
      <c r="AF30" s="18">
        <v>29</v>
      </c>
      <c r="AG30" s="18">
        <v>22</v>
      </c>
      <c r="AH30" s="16">
        <f>(AG30/AF30)*100</f>
        <v>75.862068965517238</v>
      </c>
      <c r="AI30" s="18">
        <v>17</v>
      </c>
      <c r="AJ30" s="16">
        <f>(AI30/AG30)*100</f>
        <v>77.272727272727266</v>
      </c>
      <c r="AK30" s="16">
        <f>(AI30/AF30)*100</f>
        <v>58.620689655172406</v>
      </c>
      <c r="AL30" s="18">
        <v>1702</v>
      </c>
      <c r="AM30" s="18">
        <v>285</v>
      </c>
      <c r="AN30" s="16">
        <f>(AM30/AL30)*100</f>
        <v>16.745005875440658</v>
      </c>
      <c r="AO30" s="18">
        <v>168</v>
      </c>
      <c r="AP30" s="16">
        <f>(AO30/AM30)*100</f>
        <v>58.947368421052623</v>
      </c>
      <c r="AQ30" s="16">
        <f>(AP30/AL30)*100</f>
        <v>3.4634176510606713</v>
      </c>
      <c r="AR30" s="22">
        <v>374600</v>
      </c>
      <c r="AS30" s="22">
        <v>374600</v>
      </c>
    </row>
    <row r="31" spans="1:45" x14ac:dyDescent="0.3">
      <c r="A31" s="15" t="s">
        <v>114</v>
      </c>
      <c r="B31" s="16">
        <v>3.55</v>
      </c>
      <c r="C31" s="16">
        <v>3.61</v>
      </c>
      <c r="D31" s="16">
        <v>3.03</v>
      </c>
      <c r="E31" s="16">
        <v>3.96</v>
      </c>
      <c r="F31" s="16">
        <v>3.14</v>
      </c>
      <c r="G31" s="16">
        <v>3.97</v>
      </c>
      <c r="H31" s="17">
        <v>20.2</v>
      </c>
      <c r="I31" s="17">
        <v>20.5</v>
      </c>
      <c r="J31" s="17">
        <v>20.2</v>
      </c>
      <c r="K31" s="18" t="s">
        <v>26</v>
      </c>
      <c r="L31" s="18" t="s">
        <v>26</v>
      </c>
      <c r="M31" s="18" t="s">
        <v>26</v>
      </c>
      <c r="N31" s="18" t="s">
        <v>26</v>
      </c>
      <c r="O31" s="18" t="s">
        <v>26</v>
      </c>
      <c r="P31" s="18" t="s">
        <v>26</v>
      </c>
      <c r="Q31" s="18" t="s">
        <v>25</v>
      </c>
      <c r="R31" s="18" t="s">
        <v>25</v>
      </c>
      <c r="S31" s="18" t="s">
        <v>25</v>
      </c>
      <c r="T31" s="18" t="s">
        <v>25</v>
      </c>
      <c r="U31" s="18" t="s">
        <v>25</v>
      </c>
      <c r="V31" s="18" t="s">
        <v>26</v>
      </c>
      <c r="W31" s="18" t="s">
        <v>25</v>
      </c>
      <c r="X31" s="18" t="s">
        <v>25</v>
      </c>
      <c r="Y31" s="18" t="s">
        <v>25</v>
      </c>
      <c r="Z31" s="19"/>
      <c r="AA31" s="19" t="s">
        <v>79</v>
      </c>
      <c r="AB31" s="20">
        <v>60</v>
      </c>
      <c r="AC31" s="21" t="s">
        <v>51</v>
      </c>
      <c r="AD31" s="18">
        <v>75</v>
      </c>
      <c r="AE31" s="18">
        <v>38</v>
      </c>
      <c r="AF31" s="18">
        <v>394</v>
      </c>
      <c r="AG31" s="18">
        <v>228</v>
      </c>
      <c r="AH31" s="16">
        <f>(AG31/AF31)*100</f>
        <v>57.868020304568525</v>
      </c>
      <c r="AI31" s="18">
        <v>134</v>
      </c>
      <c r="AJ31" s="16">
        <f>(AI31/AG31)*100</f>
        <v>58.771929824561411</v>
      </c>
      <c r="AK31" s="16">
        <f>(AI31/AF31)*100</f>
        <v>34.01015228426396</v>
      </c>
      <c r="AL31" s="18">
        <v>914</v>
      </c>
      <c r="AM31" s="18">
        <v>386</v>
      </c>
      <c r="AN31" s="16">
        <f>(AM31/AL31)*100</f>
        <v>42.23194748358862</v>
      </c>
      <c r="AO31" s="18">
        <v>159</v>
      </c>
      <c r="AP31" s="16">
        <f>(AO31/AM31)*100</f>
        <v>41.19170984455959</v>
      </c>
      <c r="AQ31" s="16">
        <f>(AP31/AL31)*100</f>
        <v>4.5067516241312457</v>
      </c>
      <c r="AR31" s="22">
        <v>400900</v>
      </c>
      <c r="AS31" s="22">
        <v>400900</v>
      </c>
    </row>
    <row r="32" spans="1:45" x14ac:dyDescent="0.3">
      <c r="A32" s="15" t="s">
        <v>115</v>
      </c>
      <c r="B32" s="16">
        <v>3.58</v>
      </c>
      <c r="C32" s="16">
        <v>3.65</v>
      </c>
      <c r="D32" s="16">
        <v>2.92</v>
      </c>
      <c r="E32" s="16">
        <v>4.03</v>
      </c>
      <c r="F32" s="16">
        <v>3.09</v>
      </c>
      <c r="G32" s="16">
        <v>4.04</v>
      </c>
      <c r="H32" s="17">
        <v>20.9</v>
      </c>
      <c r="I32" s="17">
        <v>21.3</v>
      </c>
      <c r="J32" s="17">
        <v>20.7</v>
      </c>
      <c r="K32" s="18" t="s">
        <v>26</v>
      </c>
      <c r="L32" s="18" t="s">
        <v>26</v>
      </c>
      <c r="M32" s="18" t="s">
        <v>26</v>
      </c>
      <c r="N32" s="18" t="s">
        <v>26</v>
      </c>
      <c r="O32" s="18" t="s">
        <v>26</v>
      </c>
      <c r="P32" s="18" t="s">
        <v>26</v>
      </c>
      <c r="Q32" s="18" t="s">
        <v>25</v>
      </c>
      <c r="R32" s="18" t="s">
        <v>25</v>
      </c>
      <c r="S32" s="18" t="s">
        <v>25</v>
      </c>
      <c r="T32" s="18" t="s">
        <v>25</v>
      </c>
      <c r="U32" s="18" t="s">
        <v>25</v>
      </c>
      <c r="V32" s="18" t="s">
        <v>26</v>
      </c>
      <c r="W32" s="18" t="s">
        <v>25</v>
      </c>
      <c r="X32" s="18" t="s">
        <v>25</v>
      </c>
      <c r="Y32" s="18" t="s">
        <v>25</v>
      </c>
      <c r="Z32" s="19" t="s">
        <v>172</v>
      </c>
      <c r="AA32" s="19" t="s">
        <v>78</v>
      </c>
      <c r="AB32" s="20">
        <v>100</v>
      </c>
      <c r="AC32" s="21" t="s">
        <v>52</v>
      </c>
      <c r="AD32" s="18">
        <v>58</v>
      </c>
      <c r="AE32" s="18">
        <v>41</v>
      </c>
      <c r="AF32" s="18">
        <v>370</v>
      </c>
      <c r="AG32" s="18">
        <v>102</v>
      </c>
      <c r="AH32" s="16">
        <f>(AG32/AF32)*100</f>
        <v>27.567567567567568</v>
      </c>
      <c r="AI32" s="18">
        <v>67</v>
      </c>
      <c r="AJ32" s="16">
        <f>(AI32/AG32)*100</f>
        <v>65.686274509803923</v>
      </c>
      <c r="AK32" s="16">
        <f>(AI32/AF32)*100</f>
        <v>18.108108108108109</v>
      </c>
      <c r="AL32" s="18">
        <v>1549</v>
      </c>
      <c r="AM32" s="18">
        <v>162</v>
      </c>
      <c r="AN32" s="16">
        <f>(AM32/AL32)*100</f>
        <v>10.458360232408005</v>
      </c>
      <c r="AO32" s="18">
        <v>91</v>
      </c>
      <c r="AP32" s="16">
        <f>(AO32/AM32)*100</f>
        <v>56.172839506172842</v>
      </c>
      <c r="AQ32" s="16">
        <f>(AP32/AL32)*100</f>
        <v>3.6263937705728111</v>
      </c>
      <c r="AR32" s="22">
        <v>297600</v>
      </c>
      <c r="AS32" s="22">
        <v>379200</v>
      </c>
    </row>
    <row r="33" spans="1:45" x14ac:dyDescent="0.3">
      <c r="A33" s="15" t="s">
        <v>116</v>
      </c>
      <c r="B33" s="16">
        <v>3.5</v>
      </c>
      <c r="C33" s="16">
        <v>3.58</v>
      </c>
      <c r="D33" s="16">
        <v>3.04</v>
      </c>
      <c r="E33" s="16">
        <v>3.95</v>
      </c>
      <c r="F33" s="16">
        <v>3.1</v>
      </c>
      <c r="G33" s="16">
        <v>3.96</v>
      </c>
      <c r="H33" s="17">
        <v>20.399999999999999</v>
      </c>
      <c r="I33" s="17">
        <v>20.8</v>
      </c>
      <c r="J33" s="17">
        <v>20</v>
      </c>
      <c r="K33" s="18" t="s">
        <v>26</v>
      </c>
      <c r="L33" s="18" t="s">
        <v>26</v>
      </c>
      <c r="M33" s="18" t="s">
        <v>26</v>
      </c>
      <c r="N33" s="18" t="s">
        <v>26</v>
      </c>
      <c r="O33" s="18" t="s">
        <v>26</v>
      </c>
      <c r="P33" s="18" t="s">
        <v>26</v>
      </c>
      <c r="Q33" s="18" t="s">
        <v>26</v>
      </c>
      <c r="R33" s="18" t="s">
        <v>25</v>
      </c>
      <c r="S33" s="18" t="s">
        <v>25</v>
      </c>
      <c r="T33" s="18" t="s">
        <v>25</v>
      </c>
      <c r="U33" s="18" t="s">
        <v>25</v>
      </c>
      <c r="V33" s="18" t="s">
        <v>25</v>
      </c>
      <c r="W33" s="18" t="s">
        <v>25</v>
      </c>
      <c r="X33" s="18" t="s">
        <v>25</v>
      </c>
      <c r="Y33" s="18" t="s">
        <v>25</v>
      </c>
      <c r="Z33" s="19"/>
      <c r="AA33" s="19" t="s">
        <v>75</v>
      </c>
      <c r="AB33" s="20">
        <v>50</v>
      </c>
      <c r="AC33" s="21" t="s">
        <v>53</v>
      </c>
      <c r="AD33" s="18">
        <v>63</v>
      </c>
      <c r="AE33" s="18">
        <v>39</v>
      </c>
      <c r="AF33" s="18">
        <v>194</v>
      </c>
      <c r="AG33" s="18" t="s">
        <v>160</v>
      </c>
      <c r="AH33" s="16" t="e">
        <f>(AG33/AF33)*100</f>
        <v>#VALUE!</v>
      </c>
      <c r="AI33" s="18" t="s">
        <v>160</v>
      </c>
      <c r="AJ33" s="16" t="e">
        <f>(AI33/AG33)*100</f>
        <v>#VALUE!</v>
      </c>
      <c r="AK33" s="16" t="e">
        <f>(AI33/AF33)*100</f>
        <v>#VALUE!</v>
      </c>
      <c r="AL33" s="18">
        <v>939</v>
      </c>
      <c r="AM33" s="18" t="s">
        <v>160</v>
      </c>
      <c r="AN33" s="16" t="e">
        <f>(AM33/AL33)*100</f>
        <v>#VALUE!</v>
      </c>
      <c r="AO33" s="18" t="s">
        <v>160</v>
      </c>
      <c r="AP33" s="16" t="e">
        <f>(AO33/AM33)*100</f>
        <v>#VALUE!</v>
      </c>
      <c r="AQ33" s="16" t="e">
        <f>(AP33/AL33)*100</f>
        <v>#VALUE!</v>
      </c>
      <c r="AR33" s="22">
        <v>289000</v>
      </c>
      <c r="AS33" s="22">
        <v>428800</v>
      </c>
    </row>
    <row r="34" spans="1:45" x14ac:dyDescent="0.3">
      <c r="A34" s="15" t="s">
        <v>118</v>
      </c>
      <c r="B34" s="16">
        <v>3.37</v>
      </c>
      <c r="C34" s="16">
        <v>3.49</v>
      </c>
      <c r="D34" s="16">
        <v>3.02</v>
      </c>
      <c r="E34" s="16">
        <v>3.87</v>
      </c>
      <c r="F34" s="16">
        <v>3.14</v>
      </c>
      <c r="G34" s="16">
        <v>3.9</v>
      </c>
      <c r="H34" s="17">
        <v>19.399999999999999</v>
      </c>
      <c r="I34" s="17">
        <v>20.100000000000001</v>
      </c>
      <c r="J34" s="17">
        <v>19</v>
      </c>
      <c r="K34" s="18" t="s">
        <v>26</v>
      </c>
      <c r="L34" s="18" t="s">
        <v>26</v>
      </c>
      <c r="M34" s="18" t="s">
        <v>26</v>
      </c>
      <c r="N34" s="18" t="s">
        <v>26</v>
      </c>
      <c r="O34" s="18" t="s">
        <v>26</v>
      </c>
      <c r="P34" s="18" t="s">
        <v>26</v>
      </c>
      <c r="Q34" s="18" t="s">
        <v>25</v>
      </c>
      <c r="R34" s="18" t="s">
        <v>25</v>
      </c>
      <c r="S34" s="18" t="s">
        <v>25</v>
      </c>
      <c r="T34" s="18" t="s">
        <v>25</v>
      </c>
      <c r="U34" s="18" t="s">
        <v>25</v>
      </c>
      <c r="V34" s="18" t="s">
        <v>25</v>
      </c>
      <c r="W34" s="18" t="s">
        <v>25</v>
      </c>
      <c r="X34" s="18" t="s">
        <v>26</v>
      </c>
      <c r="Y34" s="18" t="s">
        <v>25</v>
      </c>
      <c r="Z34" s="19"/>
      <c r="AA34" s="19" t="s">
        <v>77</v>
      </c>
      <c r="AB34" s="20">
        <v>75</v>
      </c>
      <c r="AC34" s="21" t="s">
        <v>54</v>
      </c>
      <c r="AD34" s="18">
        <v>12</v>
      </c>
      <c r="AE34" s="18">
        <v>30</v>
      </c>
      <c r="AF34" s="18">
        <v>134</v>
      </c>
      <c r="AG34" s="18">
        <v>126</v>
      </c>
      <c r="AH34" s="16">
        <f>(AG34/AF34)*100</f>
        <v>94.029850746268664</v>
      </c>
      <c r="AI34" s="18">
        <v>29</v>
      </c>
      <c r="AJ34" s="16">
        <f>(AI34/AG34)*100</f>
        <v>23.015873015873016</v>
      </c>
      <c r="AK34" s="16">
        <f>(AI34/AF34)*100</f>
        <v>21.641791044776117</v>
      </c>
      <c r="AL34" s="18">
        <v>1315</v>
      </c>
      <c r="AM34" s="18">
        <v>83</v>
      </c>
      <c r="AN34" s="16">
        <f>(AM34/AL34)*100</f>
        <v>6.3117870722433462</v>
      </c>
      <c r="AO34" s="18">
        <v>23</v>
      </c>
      <c r="AP34" s="16">
        <f>(AO34/AM34)*100</f>
        <v>27.710843373493976</v>
      </c>
      <c r="AQ34" s="16">
        <f>(AP34/AL34)*100</f>
        <v>2.1072884694672225</v>
      </c>
      <c r="AR34" s="22">
        <v>421100</v>
      </c>
      <c r="AS34" s="22">
        <v>421100</v>
      </c>
    </row>
    <row r="35" spans="1:45" x14ac:dyDescent="0.3">
      <c r="A35" s="15" t="s">
        <v>119</v>
      </c>
      <c r="B35" s="16">
        <v>3.52</v>
      </c>
      <c r="C35" s="16">
        <v>3.59</v>
      </c>
      <c r="D35" s="16">
        <v>2.94</v>
      </c>
      <c r="E35" s="16">
        <v>3.98</v>
      </c>
      <c r="F35" s="16">
        <v>3.1</v>
      </c>
      <c r="G35" s="16">
        <v>3.98</v>
      </c>
      <c r="H35" s="17">
        <v>19.2</v>
      </c>
      <c r="I35" s="17">
        <v>19.100000000000001</v>
      </c>
      <c r="J35" s="17">
        <v>19</v>
      </c>
      <c r="K35" s="18" t="s">
        <v>26</v>
      </c>
      <c r="L35" s="18" t="s">
        <v>26</v>
      </c>
      <c r="M35" s="18" t="s">
        <v>26</v>
      </c>
      <c r="N35" s="18" t="s">
        <v>26</v>
      </c>
      <c r="O35" s="18" t="s">
        <v>26</v>
      </c>
      <c r="P35" s="18" t="s">
        <v>26</v>
      </c>
      <c r="Q35" s="18" t="s">
        <v>25</v>
      </c>
      <c r="R35" s="18" t="s">
        <v>26</v>
      </c>
      <c r="S35" s="18" t="s">
        <v>26</v>
      </c>
      <c r="T35" s="18" t="s">
        <v>25</v>
      </c>
      <c r="U35" s="18" t="s">
        <v>25</v>
      </c>
      <c r="V35" s="18" t="s">
        <v>25</v>
      </c>
      <c r="W35" s="18" t="s">
        <v>25</v>
      </c>
      <c r="X35" s="18" t="s">
        <v>26</v>
      </c>
      <c r="Y35" s="18" t="s">
        <v>25</v>
      </c>
      <c r="Z35" s="19" t="s">
        <v>173</v>
      </c>
      <c r="AA35" s="19" t="s">
        <v>76</v>
      </c>
      <c r="AB35" s="20">
        <v>100</v>
      </c>
      <c r="AC35" s="21" t="s">
        <v>55</v>
      </c>
      <c r="AD35" s="18">
        <v>63</v>
      </c>
      <c r="AE35" s="18">
        <v>43</v>
      </c>
      <c r="AF35" s="18">
        <v>181</v>
      </c>
      <c r="AG35" s="18">
        <v>97</v>
      </c>
      <c r="AH35" s="16">
        <f>(AG35/AF35)*100</f>
        <v>53.591160220994475</v>
      </c>
      <c r="AI35" s="18">
        <v>72</v>
      </c>
      <c r="AJ35" s="16">
        <f>(AI35/AG35)*100</f>
        <v>74.226804123711347</v>
      </c>
      <c r="AK35" s="16">
        <f>(AI35/AF35)*100</f>
        <v>39.77900552486188</v>
      </c>
      <c r="AL35" s="18">
        <v>754</v>
      </c>
      <c r="AM35" s="18">
        <v>78</v>
      </c>
      <c r="AN35" s="16">
        <f>(AM35/AL35)*100</f>
        <v>10.344827586206897</v>
      </c>
      <c r="AO35" s="18">
        <v>63</v>
      </c>
      <c r="AP35" s="16">
        <f>(AO35/AM35)*100</f>
        <v>80.769230769230774</v>
      </c>
      <c r="AQ35" s="16">
        <f>(AP35/AL35)*100</f>
        <v>10.712099571516017</v>
      </c>
      <c r="AR35" s="22">
        <v>220800</v>
      </c>
      <c r="AS35" s="22">
        <v>354900</v>
      </c>
    </row>
    <row r="36" spans="1:45" x14ac:dyDescent="0.3">
      <c r="A36" s="15" t="s">
        <v>117</v>
      </c>
      <c r="B36" s="16">
        <v>3.43</v>
      </c>
      <c r="C36" s="16">
        <v>3.54</v>
      </c>
      <c r="D36" s="16">
        <v>2.62</v>
      </c>
      <c r="E36" s="16">
        <v>4</v>
      </c>
      <c r="F36" s="16">
        <v>2.88</v>
      </c>
      <c r="G36" s="16">
        <v>4</v>
      </c>
      <c r="H36" s="17">
        <v>19.3</v>
      </c>
      <c r="I36" s="17">
        <v>19.7</v>
      </c>
      <c r="J36" s="17">
        <v>18.7</v>
      </c>
      <c r="K36" s="18" t="s">
        <v>25</v>
      </c>
      <c r="L36" s="18" t="s">
        <v>26</v>
      </c>
      <c r="M36" s="18" t="s">
        <v>26</v>
      </c>
      <c r="N36" s="18" t="s">
        <v>26</v>
      </c>
      <c r="O36" s="18" t="s">
        <v>26</v>
      </c>
      <c r="P36" s="18" t="s">
        <v>26</v>
      </c>
      <c r="Q36" s="18" t="s">
        <v>26</v>
      </c>
      <c r="R36" s="18" t="s">
        <v>25</v>
      </c>
      <c r="S36" s="18" t="s">
        <v>25</v>
      </c>
      <c r="T36" s="18" t="s">
        <v>25</v>
      </c>
      <c r="U36" s="18" t="s">
        <v>25</v>
      </c>
      <c r="V36" s="18" t="s">
        <v>25</v>
      </c>
      <c r="W36" s="18" t="s">
        <v>25</v>
      </c>
      <c r="X36" s="18" t="s">
        <v>25</v>
      </c>
      <c r="Y36" s="18" t="s">
        <v>25</v>
      </c>
      <c r="Z36" s="19" t="s">
        <v>28</v>
      </c>
      <c r="AA36" s="19" t="s">
        <v>84</v>
      </c>
      <c r="AB36" s="20">
        <v>100</v>
      </c>
      <c r="AC36" s="21"/>
      <c r="AD36" s="18">
        <v>39</v>
      </c>
      <c r="AE36" s="18">
        <v>0</v>
      </c>
      <c r="AF36" s="18">
        <v>110</v>
      </c>
      <c r="AG36" s="18">
        <v>103</v>
      </c>
      <c r="AH36" s="16">
        <f>(AG36/AF36)*100</f>
        <v>93.63636363636364</v>
      </c>
      <c r="AI36" s="18">
        <v>44</v>
      </c>
      <c r="AJ36" s="16">
        <f>(AI36/AG36)*100</f>
        <v>42.718446601941743</v>
      </c>
      <c r="AK36" s="16">
        <f>(AI36/AF36)*100</f>
        <v>40</v>
      </c>
      <c r="AL36" s="18">
        <v>76</v>
      </c>
      <c r="AM36" s="18">
        <v>0</v>
      </c>
      <c r="AN36" s="16">
        <f>(AM36/AL36)*100</f>
        <v>0</v>
      </c>
      <c r="AO36" s="18">
        <v>0</v>
      </c>
      <c r="AP36" s="16" t="e">
        <f>(AO36/AM36)*100</f>
        <v>#DIV/0!</v>
      </c>
      <c r="AQ36" s="16" t="e">
        <f>(AP36/AL36)*100</f>
        <v>#DIV/0!</v>
      </c>
      <c r="AR36" s="22">
        <v>183900</v>
      </c>
      <c r="AS36" s="18" t="s">
        <v>160</v>
      </c>
    </row>
    <row r="37" spans="1:45" x14ac:dyDescent="0.3">
      <c r="A37" s="15" t="s">
        <v>128</v>
      </c>
      <c r="B37" s="16">
        <v>3.31</v>
      </c>
      <c r="C37" s="16">
        <v>3.43</v>
      </c>
      <c r="D37" s="16">
        <v>2.56</v>
      </c>
      <c r="E37" s="16">
        <v>3.99</v>
      </c>
      <c r="F37" s="16">
        <v>2.76</v>
      </c>
      <c r="G37" s="16">
        <v>3.96</v>
      </c>
      <c r="H37" s="17">
        <v>19.5</v>
      </c>
      <c r="I37" s="17">
        <v>20.100000000000001</v>
      </c>
      <c r="J37" s="17">
        <v>19.2</v>
      </c>
      <c r="K37" s="18" t="s">
        <v>25</v>
      </c>
      <c r="L37" s="18" t="s">
        <v>26</v>
      </c>
      <c r="M37" s="18" t="s">
        <v>26</v>
      </c>
      <c r="N37" s="18" t="s">
        <v>26</v>
      </c>
      <c r="O37" s="18" t="s">
        <v>26</v>
      </c>
      <c r="P37" s="18" t="s">
        <v>26</v>
      </c>
      <c r="Q37" s="18" t="s">
        <v>26</v>
      </c>
      <c r="R37" s="18" t="s">
        <v>25</v>
      </c>
      <c r="S37" s="18" t="s">
        <v>25</v>
      </c>
      <c r="T37" s="18" t="s">
        <v>25</v>
      </c>
      <c r="U37" s="18" t="s">
        <v>25</v>
      </c>
      <c r="V37" s="18" t="s">
        <v>25</v>
      </c>
      <c r="W37" s="18" t="s">
        <v>25</v>
      </c>
      <c r="X37" s="18" t="s">
        <v>25</v>
      </c>
      <c r="Y37" s="18" t="s">
        <v>25</v>
      </c>
      <c r="Z37" s="19"/>
      <c r="AA37" s="19" t="s">
        <v>78</v>
      </c>
      <c r="AB37" s="20">
        <v>0</v>
      </c>
      <c r="AC37" s="21" t="s">
        <v>59</v>
      </c>
      <c r="AD37" s="18">
        <v>52</v>
      </c>
      <c r="AE37" s="18">
        <v>0</v>
      </c>
      <c r="AF37" s="18">
        <v>359</v>
      </c>
      <c r="AG37" s="18">
        <v>249</v>
      </c>
      <c r="AH37" s="16">
        <f>(AG37/AF37)*100</f>
        <v>69.359331476323121</v>
      </c>
      <c r="AI37" s="18" t="s">
        <v>160</v>
      </c>
      <c r="AJ37" s="16" t="e">
        <f>(AI37/AG37)*100</f>
        <v>#VALUE!</v>
      </c>
      <c r="AK37" s="16" t="e">
        <f>(AI37/AF37)*100</f>
        <v>#VALUE!</v>
      </c>
      <c r="AL37" s="18">
        <v>77</v>
      </c>
      <c r="AM37" s="18">
        <v>0</v>
      </c>
      <c r="AN37" s="16">
        <f>(AM37/AL37)*100</f>
        <v>0</v>
      </c>
      <c r="AO37" s="18">
        <v>0</v>
      </c>
      <c r="AP37" s="16" t="e">
        <f>(AO37/AM37)*100</f>
        <v>#DIV/0!</v>
      </c>
      <c r="AQ37" s="16" t="e">
        <f>(AP37/AL37)*100</f>
        <v>#DIV/0!</v>
      </c>
      <c r="AR37" s="22">
        <v>238700</v>
      </c>
      <c r="AS37" s="18" t="s">
        <v>160</v>
      </c>
    </row>
    <row r="38" spans="1:45" x14ac:dyDescent="0.3">
      <c r="A38" s="15" t="s">
        <v>129</v>
      </c>
      <c r="B38" s="16">
        <v>3.48</v>
      </c>
      <c r="C38" s="16">
        <v>3.56</v>
      </c>
      <c r="D38" s="16">
        <v>2.75</v>
      </c>
      <c r="E38" s="16">
        <v>3.98</v>
      </c>
      <c r="F38" s="16">
        <v>3.01</v>
      </c>
      <c r="G38" s="16">
        <v>3.98</v>
      </c>
      <c r="H38" s="17">
        <v>20.9</v>
      </c>
      <c r="I38" s="17">
        <v>20.6</v>
      </c>
      <c r="J38" s="17">
        <v>20.6</v>
      </c>
      <c r="K38" s="18" t="s">
        <v>26</v>
      </c>
      <c r="L38" s="18" t="s">
        <v>26</v>
      </c>
      <c r="M38" s="18" t="s">
        <v>26</v>
      </c>
      <c r="N38" s="18" t="s">
        <v>26</v>
      </c>
      <c r="O38" s="18" t="s">
        <v>26</v>
      </c>
      <c r="P38" s="18" t="s">
        <v>26</v>
      </c>
      <c r="Q38" s="18" t="s">
        <v>25</v>
      </c>
      <c r="R38" s="18" t="s">
        <v>26</v>
      </c>
      <c r="S38" s="18" t="s">
        <v>25</v>
      </c>
      <c r="T38" s="18" t="s">
        <v>25</v>
      </c>
      <c r="U38" s="18" t="s">
        <v>25</v>
      </c>
      <c r="V38" s="18" t="s">
        <v>25</v>
      </c>
      <c r="W38" s="18" t="s">
        <v>25</v>
      </c>
      <c r="X38" s="18" t="s">
        <v>25</v>
      </c>
      <c r="Y38" s="18" t="s">
        <v>25</v>
      </c>
      <c r="Z38" s="19"/>
      <c r="AA38" s="19" t="s">
        <v>75</v>
      </c>
      <c r="AB38" s="20">
        <v>0</v>
      </c>
      <c r="AC38" s="21" t="s">
        <v>60</v>
      </c>
      <c r="AD38" s="18">
        <v>69</v>
      </c>
      <c r="AE38" s="18">
        <v>12</v>
      </c>
      <c r="AF38" s="18">
        <v>361</v>
      </c>
      <c r="AG38" s="18">
        <v>171</v>
      </c>
      <c r="AH38" s="16">
        <f>(AG38/AF38)*100</f>
        <v>47.368421052631575</v>
      </c>
      <c r="AI38" s="18">
        <v>73</v>
      </c>
      <c r="AJ38" s="16">
        <f>(AI38/AG38)*100</f>
        <v>42.690058479532162</v>
      </c>
      <c r="AK38" s="16">
        <f>(AI38/AF38)*100</f>
        <v>20.221606648199447</v>
      </c>
      <c r="AL38" s="18">
        <v>1425</v>
      </c>
      <c r="AM38" s="18">
        <v>83</v>
      </c>
      <c r="AN38" s="16">
        <f>(AM38/AL38)*100</f>
        <v>5.8245614035087723</v>
      </c>
      <c r="AO38" s="18">
        <v>20</v>
      </c>
      <c r="AP38" s="16">
        <f>(AO38/AM38)*100</f>
        <v>24.096385542168676</v>
      </c>
      <c r="AQ38" s="16">
        <f>(AP38/AL38)*100</f>
        <v>1.690974424011837</v>
      </c>
      <c r="AR38" s="22">
        <v>231800</v>
      </c>
      <c r="AS38" s="22">
        <v>357900</v>
      </c>
    </row>
    <row r="39" spans="1:45" x14ac:dyDescent="0.3">
      <c r="A39" s="15" t="s">
        <v>120</v>
      </c>
      <c r="B39" s="16">
        <v>3.44</v>
      </c>
      <c r="C39" s="16">
        <v>3.56</v>
      </c>
      <c r="D39" s="16">
        <v>3.02</v>
      </c>
      <c r="E39" s="16">
        <v>3.99</v>
      </c>
      <c r="F39" s="16">
        <v>3.32</v>
      </c>
      <c r="G39" s="16">
        <v>3.99</v>
      </c>
      <c r="H39" s="17">
        <v>19.399999999999999</v>
      </c>
      <c r="I39" s="17">
        <v>20.2</v>
      </c>
      <c r="J39" s="17">
        <v>19.100000000000001</v>
      </c>
      <c r="K39" s="18" t="s">
        <v>25</v>
      </c>
      <c r="L39" s="18" t="s">
        <v>26</v>
      </c>
      <c r="M39" s="18" t="s">
        <v>26</v>
      </c>
      <c r="N39" s="18" t="s">
        <v>26</v>
      </c>
      <c r="O39" s="18" t="s">
        <v>26</v>
      </c>
      <c r="P39" s="18" t="s">
        <v>26</v>
      </c>
      <c r="Q39" s="18" t="s">
        <v>25</v>
      </c>
      <c r="R39" s="18" t="s">
        <v>25</v>
      </c>
      <c r="S39" s="18" t="s">
        <v>25</v>
      </c>
      <c r="T39" s="18" t="s">
        <v>25</v>
      </c>
      <c r="U39" s="18" t="s">
        <v>25</v>
      </c>
      <c r="V39" s="18" t="s">
        <v>25</v>
      </c>
      <c r="W39" s="18" t="s">
        <v>25</v>
      </c>
      <c r="X39" s="18" t="s">
        <v>25</v>
      </c>
      <c r="Y39" s="18" t="s">
        <v>25</v>
      </c>
      <c r="Z39" s="19"/>
      <c r="AA39" s="19" t="s">
        <v>74</v>
      </c>
      <c r="AB39" s="20">
        <v>40</v>
      </c>
      <c r="AC39" s="21"/>
      <c r="AD39" s="18">
        <v>14</v>
      </c>
      <c r="AE39" s="18">
        <v>69</v>
      </c>
      <c r="AF39" s="18">
        <v>81</v>
      </c>
      <c r="AG39" s="18">
        <v>7</v>
      </c>
      <c r="AH39" s="16">
        <f>(AG39/AF39)*100</f>
        <v>8.6419753086419746</v>
      </c>
      <c r="AI39" s="18">
        <v>19</v>
      </c>
      <c r="AJ39" s="16">
        <f>(AI39/AG39)*100</f>
        <v>271.42857142857144</v>
      </c>
      <c r="AK39" s="16">
        <f>(AI39/AF39)*100</f>
        <v>23.456790123456788</v>
      </c>
      <c r="AL39" s="18">
        <v>1995</v>
      </c>
      <c r="AM39" s="18">
        <v>114</v>
      </c>
      <c r="AN39" s="16">
        <f>(AM39/AL39)*100</f>
        <v>5.7142857142857144</v>
      </c>
      <c r="AO39" s="18">
        <v>131</v>
      </c>
      <c r="AP39" s="16">
        <f>(AO39/AM39)*100</f>
        <v>114.91228070175438</v>
      </c>
      <c r="AQ39" s="16">
        <f>(AP39/AL39)*100</f>
        <v>5.7600140702633782</v>
      </c>
      <c r="AR39" s="22">
        <v>347200</v>
      </c>
      <c r="AS39" s="22">
        <v>347200</v>
      </c>
    </row>
    <row r="40" spans="1:45" x14ac:dyDescent="0.3">
      <c r="A40" s="15" t="s">
        <v>121</v>
      </c>
      <c r="B40" s="16">
        <v>3.58</v>
      </c>
      <c r="C40" s="16">
        <v>3.67</v>
      </c>
      <c r="D40" s="16">
        <v>2.77</v>
      </c>
      <c r="E40" s="16">
        <v>4.0199999999999996</v>
      </c>
      <c r="F40" s="16">
        <v>3.06</v>
      </c>
      <c r="G40" s="16">
        <v>4.04</v>
      </c>
      <c r="H40" s="17">
        <v>20.2</v>
      </c>
      <c r="I40" s="17">
        <v>20.7</v>
      </c>
      <c r="J40" s="17">
        <v>20.100000000000001</v>
      </c>
      <c r="K40" s="18" t="s">
        <v>25</v>
      </c>
      <c r="L40" s="18" t="s">
        <v>26</v>
      </c>
      <c r="M40" s="18" t="s">
        <v>26</v>
      </c>
      <c r="N40" s="18" t="s">
        <v>26</v>
      </c>
      <c r="O40" s="18" t="s">
        <v>26</v>
      </c>
      <c r="P40" s="18" t="s">
        <v>26</v>
      </c>
      <c r="Q40" s="18" t="s">
        <v>25</v>
      </c>
      <c r="R40" s="18" t="s">
        <v>25</v>
      </c>
      <c r="S40" s="18" t="s">
        <v>25</v>
      </c>
      <c r="T40" s="18" t="s">
        <v>25</v>
      </c>
      <c r="U40" s="18" t="s">
        <v>25</v>
      </c>
      <c r="V40" s="18" t="s">
        <v>25</v>
      </c>
      <c r="W40" s="18" t="s">
        <v>25</v>
      </c>
      <c r="X40" s="18" t="s">
        <v>25</v>
      </c>
      <c r="Y40" s="18" t="s">
        <v>25</v>
      </c>
      <c r="Z40" s="19"/>
      <c r="AA40" s="19" t="s">
        <v>77</v>
      </c>
      <c r="AB40" s="20">
        <v>35</v>
      </c>
      <c r="AC40" s="21"/>
      <c r="AD40" s="18">
        <v>32</v>
      </c>
      <c r="AE40" s="18">
        <v>15</v>
      </c>
      <c r="AF40" s="18">
        <v>78</v>
      </c>
      <c r="AG40" s="18">
        <v>71</v>
      </c>
      <c r="AH40" s="16">
        <f>(AG40/AF40)*100</f>
        <v>91.025641025641022</v>
      </c>
      <c r="AI40" s="18">
        <v>39</v>
      </c>
      <c r="AJ40" s="16">
        <f>(AI40/AG40)*100</f>
        <v>54.929577464788736</v>
      </c>
      <c r="AK40" s="16">
        <f>(AI40/AF40)*100</f>
        <v>50</v>
      </c>
      <c r="AL40" s="18">
        <v>550</v>
      </c>
      <c r="AM40" s="18">
        <v>66</v>
      </c>
      <c r="AN40" s="16">
        <f>(AM40/AL40)*100</f>
        <v>12</v>
      </c>
      <c r="AO40" s="18">
        <v>25</v>
      </c>
      <c r="AP40" s="16">
        <f>(AO40/AM40)*100</f>
        <v>37.878787878787875</v>
      </c>
      <c r="AQ40" s="16">
        <f>(AP40/AL40)*100</f>
        <v>6.8870523415977951</v>
      </c>
      <c r="AR40" s="22">
        <v>258400</v>
      </c>
      <c r="AS40" s="22">
        <v>423700</v>
      </c>
    </row>
    <row r="41" spans="1:45" x14ac:dyDescent="0.3">
      <c r="A41" s="15" t="s">
        <v>123</v>
      </c>
      <c r="B41" s="16">
        <v>3.48</v>
      </c>
      <c r="C41" s="16">
        <v>3.55</v>
      </c>
      <c r="D41" s="16">
        <v>2.62</v>
      </c>
      <c r="E41" s="16">
        <v>4</v>
      </c>
      <c r="F41" s="16">
        <v>2.77</v>
      </c>
      <c r="G41" s="16">
        <v>4</v>
      </c>
      <c r="H41" s="17">
        <v>21.3</v>
      </c>
      <c r="I41" s="17">
        <v>20.7</v>
      </c>
      <c r="J41" s="17">
        <v>21.4</v>
      </c>
      <c r="K41" s="18" t="s">
        <v>25</v>
      </c>
      <c r="L41" s="18" t="s">
        <v>26</v>
      </c>
      <c r="M41" s="18" t="s">
        <v>26</v>
      </c>
      <c r="N41" s="18" t="s">
        <v>26</v>
      </c>
      <c r="O41" s="18" t="s">
        <v>26</v>
      </c>
      <c r="P41" s="18" t="s">
        <v>26</v>
      </c>
      <c r="Q41" s="18" t="s">
        <v>25</v>
      </c>
      <c r="R41" s="18" t="s">
        <v>25</v>
      </c>
      <c r="S41" s="18" t="s">
        <v>25</v>
      </c>
      <c r="T41" s="18" t="s">
        <v>25</v>
      </c>
      <c r="U41" s="18" t="s">
        <v>25</v>
      </c>
      <c r="V41" s="18" t="s">
        <v>25</v>
      </c>
      <c r="W41" s="18" t="s">
        <v>25</v>
      </c>
      <c r="X41" s="18" t="s">
        <v>25</v>
      </c>
      <c r="Y41" s="18" t="s">
        <v>25</v>
      </c>
      <c r="Z41" s="19"/>
      <c r="AA41" s="19" t="s">
        <v>78</v>
      </c>
      <c r="AB41" s="20">
        <v>50</v>
      </c>
      <c r="AC41" s="21"/>
      <c r="AD41" s="18">
        <v>54</v>
      </c>
      <c r="AE41" s="18">
        <v>27</v>
      </c>
      <c r="AF41" s="18">
        <v>336</v>
      </c>
      <c r="AG41" s="18">
        <v>132</v>
      </c>
      <c r="AH41" s="16">
        <f>(AG41/AF41)*100</f>
        <v>39.285714285714285</v>
      </c>
      <c r="AI41" s="18">
        <v>73</v>
      </c>
      <c r="AJ41" s="16">
        <f>(AI41/AG41)*100</f>
        <v>55.303030303030297</v>
      </c>
      <c r="AK41" s="16">
        <f>(AI41/AF41)*100</f>
        <v>21.726190476190478</v>
      </c>
      <c r="AL41" s="18">
        <v>1598</v>
      </c>
      <c r="AM41" s="18">
        <v>185</v>
      </c>
      <c r="AN41" s="16">
        <f>(AM41/AL41)*100</f>
        <v>11.576971214017522</v>
      </c>
      <c r="AO41" s="18">
        <v>84</v>
      </c>
      <c r="AP41" s="16">
        <f>(AO41/AM41)*100</f>
        <v>45.405405405405411</v>
      </c>
      <c r="AQ41" s="16">
        <f>(AP41/AL41)*100</f>
        <v>2.841389574806346</v>
      </c>
      <c r="AR41" s="22">
        <v>291900</v>
      </c>
      <c r="AS41" s="22">
        <v>388300</v>
      </c>
    </row>
    <row r="42" spans="1:45" x14ac:dyDescent="0.3">
      <c r="A42" s="15" t="s">
        <v>122</v>
      </c>
      <c r="B42" s="16">
        <v>3.44</v>
      </c>
      <c r="C42" s="16">
        <v>3.52</v>
      </c>
      <c r="D42" s="16">
        <v>2.87</v>
      </c>
      <c r="E42" s="16">
        <v>3.95</v>
      </c>
      <c r="F42" s="16">
        <v>3.01</v>
      </c>
      <c r="G42" s="16">
        <v>3.94</v>
      </c>
      <c r="H42" s="17">
        <v>20.6</v>
      </c>
      <c r="I42" s="17">
        <v>21.4</v>
      </c>
      <c r="J42" s="17">
        <v>20.399999999999999</v>
      </c>
      <c r="K42" s="18" t="s">
        <v>26</v>
      </c>
      <c r="L42" s="18" t="s">
        <v>26</v>
      </c>
      <c r="M42" s="18" t="s">
        <v>26</v>
      </c>
      <c r="N42" s="18" t="s">
        <v>26</v>
      </c>
      <c r="O42" s="18" t="s">
        <v>26</v>
      </c>
      <c r="P42" s="18" t="s">
        <v>26</v>
      </c>
      <c r="Q42" s="18" t="s">
        <v>25</v>
      </c>
      <c r="R42" s="18" t="s">
        <v>26</v>
      </c>
      <c r="S42" s="18" t="s">
        <v>25</v>
      </c>
      <c r="T42" s="18" t="s">
        <v>25</v>
      </c>
      <c r="U42" s="18" t="s">
        <v>25</v>
      </c>
      <c r="V42" s="18" t="s">
        <v>25</v>
      </c>
      <c r="W42" s="18" t="s">
        <v>25</v>
      </c>
      <c r="X42" s="18" t="s">
        <v>25</v>
      </c>
      <c r="Y42" s="18" t="s">
        <v>25</v>
      </c>
      <c r="Z42" s="19"/>
      <c r="AA42" s="19" t="s">
        <v>78</v>
      </c>
      <c r="AB42" s="20">
        <v>100</v>
      </c>
      <c r="AC42" s="21" t="s">
        <v>56</v>
      </c>
      <c r="AD42" s="18">
        <v>31</v>
      </c>
      <c r="AE42" s="18">
        <v>44</v>
      </c>
      <c r="AF42" s="18">
        <v>82</v>
      </c>
      <c r="AG42" s="18">
        <v>61</v>
      </c>
      <c r="AH42" s="16">
        <f>(AG42/AF42)*100</f>
        <v>74.390243902439025</v>
      </c>
      <c r="AI42" s="18">
        <v>40</v>
      </c>
      <c r="AJ42" s="16">
        <f>(AI42/AG42)*100</f>
        <v>65.573770491803273</v>
      </c>
      <c r="AK42" s="16">
        <f>(AI42/AF42)*100</f>
        <v>48.780487804878049</v>
      </c>
      <c r="AL42" s="18">
        <v>1769</v>
      </c>
      <c r="AM42" s="18">
        <v>339</v>
      </c>
      <c r="AN42" s="16">
        <f>(AM42/AL42)*100</f>
        <v>19.163369135104581</v>
      </c>
      <c r="AO42" s="18">
        <v>142</v>
      </c>
      <c r="AP42" s="16">
        <f>(AO42/AM42)*100</f>
        <v>41.887905604719769</v>
      </c>
      <c r="AQ42" s="16">
        <f>(AP42/AL42)*100</f>
        <v>2.3678861280225987</v>
      </c>
      <c r="AR42" s="22">
        <v>349800</v>
      </c>
      <c r="AS42" s="22">
        <v>490600</v>
      </c>
    </row>
    <row r="43" spans="1:45" x14ac:dyDescent="0.3">
      <c r="A43" s="15" t="s">
        <v>124</v>
      </c>
      <c r="B43" s="16">
        <v>3.55</v>
      </c>
      <c r="C43" s="16">
        <v>3.62</v>
      </c>
      <c r="D43" s="16">
        <v>2.98</v>
      </c>
      <c r="E43" s="16">
        <v>4</v>
      </c>
      <c r="F43" s="16">
        <v>3.14</v>
      </c>
      <c r="G43" s="16">
        <v>4</v>
      </c>
      <c r="H43" s="17">
        <v>22.8</v>
      </c>
      <c r="I43" s="17">
        <v>21.5</v>
      </c>
      <c r="J43" s="17">
        <v>22.8</v>
      </c>
      <c r="K43" s="18" t="s">
        <v>26</v>
      </c>
      <c r="L43" s="18" t="s">
        <v>26</v>
      </c>
      <c r="M43" s="18" t="s">
        <v>26</v>
      </c>
      <c r="N43" s="18" t="s">
        <v>26</v>
      </c>
      <c r="O43" s="18" t="s">
        <v>26</v>
      </c>
      <c r="P43" s="18" t="s">
        <v>26</v>
      </c>
      <c r="Q43" s="18" t="s">
        <v>26</v>
      </c>
      <c r="R43" s="18" t="s">
        <v>25</v>
      </c>
      <c r="S43" s="18" t="s">
        <v>25</v>
      </c>
      <c r="T43" s="18" t="s">
        <v>25</v>
      </c>
      <c r="U43" s="18" t="s">
        <v>25</v>
      </c>
      <c r="V43" s="18" t="s">
        <v>25</v>
      </c>
      <c r="W43" s="18" t="s">
        <v>25</v>
      </c>
      <c r="X43" s="18" t="s">
        <v>25</v>
      </c>
      <c r="Y43" s="18" t="s">
        <v>25</v>
      </c>
      <c r="Z43" s="19"/>
      <c r="AA43" s="19" t="s">
        <v>77</v>
      </c>
      <c r="AB43" s="20">
        <v>0</v>
      </c>
      <c r="AC43" s="21" t="s">
        <v>57</v>
      </c>
      <c r="AD43" s="18">
        <v>22</v>
      </c>
      <c r="AE43" s="18">
        <v>56</v>
      </c>
      <c r="AF43" s="18">
        <v>371</v>
      </c>
      <c r="AG43" s="18">
        <v>61</v>
      </c>
      <c r="AH43" s="16">
        <f>(AG43/AF43)*100</f>
        <v>16.442048517520217</v>
      </c>
      <c r="AI43" s="18">
        <v>33</v>
      </c>
      <c r="AJ43" s="16">
        <f>(AI43/AG43)*100</f>
        <v>54.098360655737707</v>
      </c>
      <c r="AK43" s="16">
        <f>(AI43/AF43)*100</f>
        <v>8.8948787061994601</v>
      </c>
      <c r="AL43" s="18">
        <v>1235</v>
      </c>
      <c r="AM43" s="18">
        <v>234</v>
      </c>
      <c r="AN43" s="16">
        <f>(AM43/AL43)*100</f>
        <v>18.947368421052634</v>
      </c>
      <c r="AO43" s="18">
        <v>125</v>
      </c>
      <c r="AP43" s="16">
        <f>(AO43/AM43)*100</f>
        <v>53.418803418803421</v>
      </c>
      <c r="AQ43" s="16">
        <f>(AP43/AL43)*100</f>
        <v>4.3254091837087794</v>
      </c>
      <c r="AR43" s="22">
        <v>429100</v>
      </c>
      <c r="AS43" s="22">
        <v>429100</v>
      </c>
    </row>
    <row r="44" spans="1:45" x14ac:dyDescent="0.3">
      <c r="A44" s="15" t="s">
        <v>125</v>
      </c>
      <c r="B44" s="16">
        <v>3.38</v>
      </c>
      <c r="C44" s="16">
        <v>3.49</v>
      </c>
      <c r="D44" s="16">
        <v>2.86</v>
      </c>
      <c r="E44" s="16">
        <v>3.97</v>
      </c>
      <c r="F44" s="16">
        <v>3.02</v>
      </c>
      <c r="G44" s="16">
        <v>3.96</v>
      </c>
      <c r="H44" s="17">
        <v>21.1</v>
      </c>
      <c r="I44" s="17">
        <v>20.6</v>
      </c>
      <c r="J44" s="17">
        <v>21.3</v>
      </c>
      <c r="K44" s="18" t="s">
        <v>25</v>
      </c>
      <c r="L44" s="18" t="s">
        <v>26</v>
      </c>
      <c r="M44" s="18" t="s">
        <v>26</v>
      </c>
      <c r="N44" s="18" t="s">
        <v>26</v>
      </c>
      <c r="O44" s="18" t="s">
        <v>26</v>
      </c>
      <c r="P44" s="18" t="s">
        <v>26</v>
      </c>
      <c r="Q44" s="18" t="s">
        <v>25</v>
      </c>
      <c r="R44" s="18" t="s">
        <v>25</v>
      </c>
      <c r="S44" s="18" t="s">
        <v>25</v>
      </c>
      <c r="T44" s="18" t="s">
        <v>25</v>
      </c>
      <c r="U44" s="18" t="s">
        <v>25</v>
      </c>
      <c r="V44" s="18" t="s">
        <v>25</v>
      </c>
      <c r="W44" s="18" t="s">
        <v>25</v>
      </c>
      <c r="X44" s="18" t="s">
        <v>25</v>
      </c>
      <c r="Y44" s="18" t="s">
        <v>25</v>
      </c>
      <c r="Z44" s="19"/>
      <c r="AA44" s="19" t="s">
        <v>83</v>
      </c>
      <c r="AB44" s="20">
        <v>100</v>
      </c>
      <c r="AC44" s="21"/>
      <c r="AD44" s="18">
        <v>125</v>
      </c>
      <c r="AE44" s="18">
        <v>185</v>
      </c>
      <c r="AF44" s="18">
        <v>617</v>
      </c>
      <c r="AG44" s="18">
        <v>332</v>
      </c>
      <c r="AH44" s="16">
        <f>(AG44/AF44)*100</f>
        <v>53.808752025931931</v>
      </c>
      <c r="AI44" s="18">
        <v>232</v>
      </c>
      <c r="AJ44" s="16">
        <f>(AI44/AG44)*100</f>
        <v>69.879518072289159</v>
      </c>
      <c r="AK44" s="16">
        <f>(AI44/AF44)*100</f>
        <v>37.601296596434359</v>
      </c>
      <c r="AL44" s="18">
        <v>3293</v>
      </c>
      <c r="AM44" s="18">
        <v>817</v>
      </c>
      <c r="AN44" s="16">
        <f>(AM44/AL44)*100</f>
        <v>24.810203461888854</v>
      </c>
      <c r="AO44" s="18">
        <v>438</v>
      </c>
      <c r="AP44" s="16">
        <f>(AO44/AM44)*100</f>
        <v>53.610771113831092</v>
      </c>
      <c r="AQ44" s="16">
        <f>(AP44/AL44)*100</f>
        <v>1.6280222020598571</v>
      </c>
      <c r="AR44" s="22">
        <v>484800</v>
      </c>
      <c r="AS44" s="22">
        <v>484800</v>
      </c>
    </row>
    <row r="45" spans="1:45" x14ac:dyDescent="0.3">
      <c r="A45" s="15" t="s">
        <v>126</v>
      </c>
      <c r="B45" s="16">
        <v>3.52</v>
      </c>
      <c r="C45" s="16">
        <v>3.59</v>
      </c>
      <c r="D45" s="16">
        <v>2.91</v>
      </c>
      <c r="E45" s="16">
        <v>3.97</v>
      </c>
      <c r="F45" s="16">
        <v>2.85</v>
      </c>
      <c r="G45" s="16">
        <v>3.98</v>
      </c>
      <c r="H45" s="17">
        <v>21.5</v>
      </c>
      <c r="I45" s="17">
        <v>20.7</v>
      </c>
      <c r="J45" s="17">
        <v>22</v>
      </c>
      <c r="K45" s="18" t="s">
        <v>26</v>
      </c>
      <c r="L45" s="18" t="s">
        <v>26</v>
      </c>
      <c r="M45" s="18" t="s">
        <v>26</v>
      </c>
      <c r="N45" s="18" t="s">
        <v>26</v>
      </c>
      <c r="O45" s="18" t="s">
        <v>26</v>
      </c>
      <c r="P45" s="18" t="s">
        <v>26</v>
      </c>
      <c r="Q45" s="18" t="s">
        <v>26</v>
      </c>
      <c r="R45" s="18" t="s">
        <v>25</v>
      </c>
      <c r="S45" s="18" t="s">
        <v>25</v>
      </c>
      <c r="T45" s="18" t="s">
        <v>25</v>
      </c>
      <c r="U45" s="18" t="s">
        <v>25</v>
      </c>
      <c r="V45" s="18" t="s">
        <v>25</v>
      </c>
      <c r="W45" s="18" t="s">
        <v>25</v>
      </c>
      <c r="X45" s="18" t="s">
        <v>25</v>
      </c>
      <c r="Y45" s="18" t="s">
        <v>25</v>
      </c>
      <c r="Z45" s="19" t="s">
        <v>174</v>
      </c>
      <c r="AA45" s="19" t="s">
        <v>78</v>
      </c>
      <c r="AB45" s="20">
        <v>60</v>
      </c>
      <c r="AC45" s="21" t="s">
        <v>58</v>
      </c>
      <c r="AD45" s="18">
        <v>38</v>
      </c>
      <c r="AE45" s="18">
        <v>4</v>
      </c>
      <c r="AF45" s="18">
        <v>499</v>
      </c>
      <c r="AG45" s="18" t="s">
        <v>160</v>
      </c>
      <c r="AH45" s="16" t="e">
        <f>(AG45/AF45)*100</f>
        <v>#VALUE!</v>
      </c>
      <c r="AI45" s="18" t="s">
        <v>160</v>
      </c>
      <c r="AJ45" s="16" t="e">
        <f>(AI45/AG45)*100</f>
        <v>#VALUE!</v>
      </c>
      <c r="AK45" s="16" t="e">
        <f>(AI45/AF45)*100</f>
        <v>#VALUE!</v>
      </c>
      <c r="AL45" s="18">
        <v>610</v>
      </c>
      <c r="AM45" s="18" t="s">
        <v>160</v>
      </c>
      <c r="AN45" s="16" t="e">
        <f>(AM45/AL45)*100</f>
        <v>#VALUE!</v>
      </c>
      <c r="AO45" s="18" t="s">
        <v>160</v>
      </c>
      <c r="AP45" s="16" t="e">
        <f>(AO45/AM45)*100</f>
        <v>#VALUE!</v>
      </c>
      <c r="AQ45" s="16" t="e">
        <f>(AP45/AL45)*100</f>
        <v>#VALUE!</v>
      </c>
      <c r="AR45" s="22">
        <v>288600</v>
      </c>
      <c r="AS45" s="22">
        <v>402600</v>
      </c>
    </row>
    <row r="46" spans="1:45" x14ac:dyDescent="0.3">
      <c r="A46" s="15" t="s">
        <v>150</v>
      </c>
      <c r="B46" s="16">
        <v>3.36</v>
      </c>
      <c r="C46" s="16">
        <v>3.45</v>
      </c>
      <c r="D46" s="16">
        <v>2.83</v>
      </c>
      <c r="E46" s="16">
        <v>3.84</v>
      </c>
      <c r="F46" s="16">
        <v>3.03</v>
      </c>
      <c r="G46" s="16">
        <v>3.84</v>
      </c>
      <c r="H46" s="17">
        <v>20</v>
      </c>
      <c r="I46" s="17">
        <v>19.5</v>
      </c>
      <c r="J46" s="17">
        <v>20</v>
      </c>
      <c r="K46" s="18" t="s">
        <v>26</v>
      </c>
      <c r="L46" s="18" t="s">
        <v>26</v>
      </c>
      <c r="M46" s="18" t="s">
        <v>26</v>
      </c>
      <c r="N46" s="18" t="s">
        <v>26</v>
      </c>
      <c r="O46" s="18" t="s">
        <v>25</v>
      </c>
      <c r="P46" s="18" t="s">
        <v>26</v>
      </c>
      <c r="Q46" s="18" t="s">
        <v>25</v>
      </c>
      <c r="R46" s="18" t="s">
        <v>25</v>
      </c>
      <c r="S46" s="18" t="s">
        <v>25</v>
      </c>
      <c r="T46" s="18" t="s">
        <v>25</v>
      </c>
      <c r="U46" s="18" t="s">
        <v>25</v>
      </c>
      <c r="V46" s="18" t="s">
        <v>25</v>
      </c>
      <c r="W46" s="18" t="s">
        <v>25</v>
      </c>
      <c r="X46" s="18" t="s">
        <v>25</v>
      </c>
      <c r="Y46" s="18" t="s">
        <v>25</v>
      </c>
      <c r="Z46" s="21" t="s">
        <v>175</v>
      </c>
      <c r="AA46" s="21" t="s">
        <v>77</v>
      </c>
      <c r="AB46" s="18">
        <v>30</v>
      </c>
      <c r="AC46" s="21"/>
      <c r="AD46" s="18">
        <v>32</v>
      </c>
      <c r="AE46" s="18">
        <v>79</v>
      </c>
      <c r="AF46" s="18">
        <v>298</v>
      </c>
      <c r="AG46" s="18" t="s">
        <v>160</v>
      </c>
      <c r="AH46" s="16" t="e">
        <f>(AG46/AF46)*100</f>
        <v>#VALUE!</v>
      </c>
      <c r="AI46" s="18" t="s">
        <v>160</v>
      </c>
      <c r="AJ46" s="16" t="e">
        <f>(AI46/AG46)*100</f>
        <v>#VALUE!</v>
      </c>
      <c r="AK46" s="16" t="e">
        <f>(AI46/AF46)*100</f>
        <v>#VALUE!</v>
      </c>
      <c r="AL46" s="18">
        <v>1687</v>
      </c>
      <c r="AM46" s="18" t="s">
        <v>160</v>
      </c>
      <c r="AN46" s="16" t="e">
        <f>(AM46/AL46)*100</f>
        <v>#VALUE!</v>
      </c>
      <c r="AO46" s="18" t="s">
        <v>160</v>
      </c>
      <c r="AP46" s="16" t="e">
        <f>(AO46/AM46)*100</f>
        <v>#VALUE!</v>
      </c>
      <c r="AQ46" s="16" t="e">
        <f>(AP46/AL46)*100</f>
        <v>#VALUE!</v>
      </c>
      <c r="AR46" s="22">
        <v>379200</v>
      </c>
      <c r="AS46" s="22">
        <v>379200</v>
      </c>
    </row>
    <row r="47" spans="1:45" x14ac:dyDescent="0.3">
      <c r="A47" s="15" t="s">
        <v>127</v>
      </c>
      <c r="B47" s="16">
        <v>3.53</v>
      </c>
      <c r="C47" s="16">
        <v>3.61</v>
      </c>
      <c r="D47" s="16">
        <v>2.9</v>
      </c>
      <c r="E47" s="16">
        <v>3.98</v>
      </c>
      <c r="F47" s="16">
        <v>3.08</v>
      </c>
      <c r="G47" s="16">
        <v>3.97</v>
      </c>
      <c r="H47" s="17">
        <v>20.5</v>
      </c>
      <c r="I47" s="17">
        <v>20.2</v>
      </c>
      <c r="J47" s="17">
        <v>20.399999999999999</v>
      </c>
      <c r="K47" s="18" t="s">
        <v>26</v>
      </c>
      <c r="L47" s="18" t="s">
        <v>26</v>
      </c>
      <c r="M47" s="18" t="s">
        <v>26</v>
      </c>
      <c r="N47" s="18" t="s">
        <v>26</v>
      </c>
      <c r="O47" s="18" t="s">
        <v>26</v>
      </c>
      <c r="P47" s="18" t="s">
        <v>26</v>
      </c>
      <c r="Q47" s="18" t="s">
        <v>25</v>
      </c>
      <c r="R47" s="18" t="s">
        <v>25</v>
      </c>
      <c r="S47" s="18" t="s">
        <v>25</v>
      </c>
      <c r="T47" s="18" t="s">
        <v>25</v>
      </c>
      <c r="U47" s="18" t="s">
        <v>25</v>
      </c>
      <c r="V47" s="18" t="s">
        <v>25</v>
      </c>
      <c r="W47" s="18" t="s">
        <v>25</v>
      </c>
      <c r="X47" s="18" t="s">
        <v>25</v>
      </c>
      <c r="Y47" s="18" t="s">
        <v>25</v>
      </c>
      <c r="Z47" s="19"/>
      <c r="AA47" s="19" t="s">
        <v>76</v>
      </c>
      <c r="AB47" s="20">
        <v>100</v>
      </c>
      <c r="AC47" s="21"/>
      <c r="AD47" s="18">
        <v>79</v>
      </c>
      <c r="AE47" s="18">
        <v>10</v>
      </c>
      <c r="AF47" s="18">
        <v>549</v>
      </c>
      <c r="AG47" s="18">
        <v>190</v>
      </c>
      <c r="AH47" s="16">
        <f>(AG47/AF47)*100</f>
        <v>34.608378870673953</v>
      </c>
      <c r="AI47" s="18">
        <v>126</v>
      </c>
      <c r="AJ47" s="16">
        <f>(AI47/AG47)*100</f>
        <v>66.315789473684205</v>
      </c>
      <c r="AK47" s="16">
        <f>(AI47/AF47)*100</f>
        <v>22.950819672131146</v>
      </c>
      <c r="AL47" s="18">
        <v>978</v>
      </c>
      <c r="AM47" s="18">
        <v>101</v>
      </c>
      <c r="AN47" s="16">
        <f>(AM47/AL47)*100</f>
        <v>10.327198364008181</v>
      </c>
      <c r="AO47" s="18">
        <v>41</v>
      </c>
      <c r="AP47" s="16">
        <f>(AO47/AM47)*100</f>
        <v>40.594059405940598</v>
      </c>
      <c r="AQ47" s="16">
        <f>(AP47/AL47)*100</f>
        <v>4.1507218206483234</v>
      </c>
      <c r="AR47" s="22">
        <v>290100</v>
      </c>
      <c r="AS47" s="22">
        <v>413100</v>
      </c>
    </row>
    <row r="48" spans="1:45" x14ac:dyDescent="0.3">
      <c r="A48" s="15" t="s">
        <v>130</v>
      </c>
      <c r="B48" s="16">
        <v>3.53</v>
      </c>
      <c r="C48" s="16">
        <v>3.62</v>
      </c>
      <c r="D48" s="16">
        <v>2.69</v>
      </c>
      <c r="E48" s="16">
        <v>4</v>
      </c>
      <c r="F48" s="16">
        <v>2.85</v>
      </c>
      <c r="G48" s="16">
        <v>4</v>
      </c>
      <c r="H48" s="17">
        <v>20.100000000000001</v>
      </c>
      <c r="I48" s="17">
        <v>20.5</v>
      </c>
      <c r="J48" s="17">
        <v>19.899999999999999</v>
      </c>
      <c r="K48" s="18" t="s">
        <v>25</v>
      </c>
      <c r="L48" s="18" t="s">
        <v>26</v>
      </c>
      <c r="M48" s="18" t="s">
        <v>25</v>
      </c>
      <c r="N48" s="18" t="s">
        <v>26</v>
      </c>
      <c r="O48" s="18" t="s">
        <v>26</v>
      </c>
      <c r="P48" s="18" t="s">
        <v>25</v>
      </c>
      <c r="Q48" s="18" t="s">
        <v>25</v>
      </c>
      <c r="R48" s="18" t="s">
        <v>25</v>
      </c>
      <c r="S48" s="18" t="s">
        <v>25</v>
      </c>
      <c r="T48" s="18" t="s">
        <v>25</v>
      </c>
      <c r="U48" s="18" t="s">
        <v>25</v>
      </c>
      <c r="V48" s="18" t="s">
        <v>25</v>
      </c>
      <c r="W48" s="18" t="s">
        <v>25</v>
      </c>
      <c r="X48" s="18" t="s">
        <v>25</v>
      </c>
      <c r="Y48" s="18" t="s">
        <v>25</v>
      </c>
      <c r="Z48" s="19"/>
      <c r="AA48" s="19" t="s">
        <v>79</v>
      </c>
      <c r="AB48" s="20">
        <v>20</v>
      </c>
      <c r="AC48" s="21" t="s">
        <v>61</v>
      </c>
      <c r="AD48" s="18">
        <v>20</v>
      </c>
      <c r="AE48" s="18">
        <v>46</v>
      </c>
      <c r="AF48" s="18">
        <v>211</v>
      </c>
      <c r="AG48" s="18">
        <v>54</v>
      </c>
      <c r="AH48" s="16">
        <f>(AG48/AF48)*100</f>
        <v>25.592417061611371</v>
      </c>
      <c r="AI48" s="18">
        <v>41</v>
      </c>
      <c r="AJ48" s="16">
        <f>(AI48/AG48)*100</f>
        <v>75.925925925925924</v>
      </c>
      <c r="AK48" s="16">
        <f>(AI48/AF48)*100</f>
        <v>19.431279620853083</v>
      </c>
      <c r="AL48" s="18">
        <v>2208</v>
      </c>
      <c r="AM48" s="18">
        <v>259</v>
      </c>
      <c r="AN48" s="16">
        <f>(AM48/AL48)*100</f>
        <v>11.730072463768115</v>
      </c>
      <c r="AO48" s="18">
        <v>208</v>
      </c>
      <c r="AP48" s="16">
        <f>(AO48/AM48)*100</f>
        <v>80.308880308880305</v>
      </c>
      <c r="AQ48" s="16">
        <f>(AP48/AL48)*100</f>
        <v>3.6371775502210282</v>
      </c>
      <c r="AR48" s="22">
        <v>390900</v>
      </c>
      <c r="AS48" s="22">
        <v>390900</v>
      </c>
    </row>
    <row r="49" spans="1:45" x14ac:dyDescent="0.3">
      <c r="A49" s="15" t="s">
        <v>131</v>
      </c>
      <c r="B49" s="16">
        <v>3.53</v>
      </c>
      <c r="C49" s="16">
        <v>3.62</v>
      </c>
      <c r="D49" s="16">
        <v>3.13</v>
      </c>
      <c r="E49" s="16">
        <v>4</v>
      </c>
      <c r="F49" s="16">
        <v>3.28</v>
      </c>
      <c r="G49" s="16">
        <v>4</v>
      </c>
      <c r="H49" s="17">
        <v>20.3</v>
      </c>
      <c r="I49" s="17">
        <v>21.2</v>
      </c>
      <c r="J49" s="17">
        <v>19.899999999999999</v>
      </c>
      <c r="K49" s="18" t="s">
        <v>26</v>
      </c>
      <c r="L49" s="18" t="s">
        <v>26</v>
      </c>
      <c r="M49" s="18" t="s">
        <v>26</v>
      </c>
      <c r="N49" s="18" t="s">
        <v>26</v>
      </c>
      <c r="O49" s="18" t="s">
        <v>26</v>
      </c>
      <c r="P49" s="18" t="s">
        <v>26</v>
      </c>
      <c r="Q49" s="18" t="s">
        <v>25</v>
      </c>
      <c r="R49" s="18" t="s">
        <v>26</v>
      </c>
      <c r="S49" s="18" t="s">
        <v>25</v>
      </c>
      <c r="T49" s="18" t="s">
        <v>25</v>
      </c>
      <c r="U49" s="18" t="s">
        <v>25</v>
      </c>
      <c r="V49" s="18" t="s">
        <v>26</v>
      </c>
      <c r="W49" s="18" t="s">
        <v>25</v>
      </c>
      <c r="X49" s="18" t="s">
        <v>26</v>
      </c>
      <c r="Y49" s="18" t="s">
        <v>25</v>
      </c>
      <c r="Z49" s="19"/>
      <c r="AA49" s="19" t="s">
        <v>79</v>
      </c>
      <c r="AB49" s="20">
        <v>40</v>
      </c>
      <c r="AC49" s="21" t="s">
        <v>62</v>
      </c>
      <c r="AD49" s="18">
        <v>98</v>
      </c>
      <c r="AE49" s="18">
        <v>12</v>
      </c>
      <c r="AF49" s="18">
        <v>257</v>
      </c>
      <c r="AG49" s="18">
        <v>141</v>
      </c>
      <c r="AH49" s="16">
        <f>(AG49/AF49)*100</f>
        <v>54.863813229571988</v>
      </c>
      <c r="AI49" s="18">
        <v>117</v>
      </c>
      <c r="AJ49" s="16">
        <f>(AI49/AG49)*100</f>
        <v>82.978723404255319</v>
      </c>
      <c r="AK49" s="16">
        <f>(AI49/AF49)*100</f>
        <v>45.525291828793776</v>
      </c>
      <c r="AL49" s="18">
        <v>753</v>
      </c>
      <c r="AM49" s="18">
        <v>60</v>
      </c>
      <c r="AN49" s="16">
        <f>(AM49/AL49)*100</f>
        <v>7.9681274900398407</v>
      </c>
      <c r="AO49" s="18">
        <v>54</v>
      </c>
      <c r="AP49" s="16">
        <f>(AO49/AM49)*100</f>
        <v>90</v>
      </c>
      <c r="AQ49" s="16">
        <f>(AP49/AL49)*100</f>
        <v>11.952191235059761</v>
      </c>
      <c r="AR49" s="22">
        <v>283400</v>
      </c>
      <c r="AS49" s="22">
        <v>485100</v>
      </c>
    </row>
    <row r="50" spans="1:45" x14ac:dyDescent="0.3">
      <c r="A50" s="15" t="s">
        <v>132</v>
      </c>
      <c r="B50" s="16">
        <v>3.53</v>
      </c>
      <c r="C50" s="16">
        <v>3.64</v>
      </c>
      <c r="D50" s="16">
        <v>2.74</v>
      </c>
      <c r="E50" s="16">
        <v>4</v>
      </c>
      <c r="F50" s="16">
        <v>3.03</v>
      </c>
      <c r="G50" s="16">
        <v>4</v>
      </c>
      <c r="H50" s="17">
        <v>19.7</v>
      </c>
      <c r="I50" s="17">
        <v>20.3</v>
      </c>
      <c r="J50" s="17">
        <v>19.2</v>
      </c>
      <c r="K50" s="18" t="s">
        <v>26</v>
      </c>
      <c r="L50" s="18" t="s">
        <v>26</v>
      </c>
      <c r="M50" s="18" t="s">
        <v>26</v>
      </c>
      <c r="N50" s="18" t="s">
        <v>26</v>
      </c>
      <c r="O50" s="18" t="s">
        <v>26</v>
      </c>
      <c r="P50" s="18" t="s">
        <v>26</v>
      </c>
      <c r="Q50" s="18" t="s">
        <v>25</v>
      </c>
      <c r="R50" s="18" t="s">
        <v>25</v>
      </c>
      <c r="S50" s="18" t="s">
        <v>25</v>
      </c>
      <c r="T50" s="18" t="s">
        <v>25</v>
      </c>
      <c r="U50" s="18" t="s">
        <v>25</v>
      </c>
      <c r="V50" s="18" t="s">
        <v>25</v>
      </c>
      <c r="W50" s="18" t="s">
        <v>25</v>
      </c>
      <c r="X50" s="18" t="s">
        <v>25</v>
      </c>
      <c r="Y50" s="18" t="s">
        <v>25</v>
      </c>
      <c r="Z50" s="19"/>
      <c r="AA50" s="19" t="s">
        <v>77</v>
      </c>
      <c r="AB50" s="20">
        <v>100</v>
      </c>
      <c r="AC50" s="21" t="s">
        <v>63</v>
      </c>
      <c r="AD50" s="18">
        <v>38</v>
      </c>
      <c r="AE50" s="18">
        <v>17</v>
      </c>
      <c r="AF50" s="18">
        <v>109</v>
      </c>
      <c r="AG50" s="18">
        <v>86</v>
      </c>
      <c r="AH50" s="16">
        <f>(AG50/AF50)*100</f>
        <v>78.899082568807344</v>
      </c>
      <c r="AI50" s="18">
        <v>42</v>
      </c>
      <c r="AJ50" s="16">
        <f>(AI50/AG50)*100</f>
        <v>48.837209302325576</v>
      </c>
      <c r="AK50" s="16">
        <f>(AI50/AF50)*100</f>
        <v>38.532110091743121</v>
      </c>
      <c r="AL50" s="18">
        <v>567</v>
      </c>
      <c r="AM50" s="18">
        <v>98</v>
      </c>
      <c r="AN50" s="16">
        <f>(AM50/AL50)*100</f>
        <v>17.283950617283949</v>
      </c>
      <c r="AO50" s="18">
        <v>12</v>
      </c>
      <c r="AP50" s="16">
        <f>(AO50/AM50)*100</f>
        <v>12.244897959183673</v>
      </c>
      <c r="AQ50" s="16">
        <f>(AP50/AL50)*100</f>
        <v>2.1595939963286899</v>
      </c>
      <c r="AR50" s="22">
        <v>253600</v>
      </c>
      <c r="AS50" s="22">
        <v>379600</v>
      </c>
    </row>
    <row r="51" spans="1:45" x14ac:dyDescent="0.3">
      <c r="A51" s="15" t="s">
        <v>133</v>
      </c>
      <c r="B51" s="16">
        <v>3.56</v>
      </c>
      <c r="C51" s="16">
        <v>3.63</v>
      </c>
      <c r="D51" s="16">
        <v>3.15</v>
      </c>
      <c r="E51" s="16">
        <v>3.97</v>
      </c>
      <c r="F51" s="16">
        <v>3.29</v>
      </c>
      <c r="G51" s="16">
        <v>3.95</v>
      </c>
      <c r="H51" s="17">
        <v>19.8</v>
      </c>
      <c r="I51" s="17">
        <v>20.5</v>
      </c>
      <c r="J51" s="17">
        <v>19.8</v>
      </c>
      <c r="K51" s="18" t="s">
        <v>26</v>
      </c>
      <c r="L51" s="18" t="s">
        <v>26</v>
      </c>
      <c r="M51" s="18" t="s">
        <v>26</v>
      </c>
      <c r="N51" s="18" t="s">
        <v>26</v>
      </c>
      <c r="O51" s="18" t="s">
        <v>26</v>
      </c>
      <c r="P51" s="18" t="s">
        <v>26</v>
      </c>
      <c r="Q51" s="18" t="s">
        <v>25</v>
      </c>
      <c r="R51" s="18" t="s">
        <v>26</v>
      </c>
      <c r="S51" s="18" t="s">
        <v>25</v>
      </c>
      <c r="T51" s="18" t="s">
        <v>25</v>
      </c>
      <c r="U51" s="18" t="s">
        <v>25</v>
      </c>
      <c r="V51" s="18" t="s">
        <v>25</v>
      </c>
      <c r="W51" s="18" t="s">
        <v>25</v>
      </c>
      <c r="X51" s="18" t="s">
        <v>26</v>
      </c>
      <c r="Y51" s="18" t="s">
        <v>25</v>
      </c>
      <c r="Z51" s="19"/>
      <c r="AA51" s="19" t="s">
        <v>82</v>
      </c>
      <c r="AB51" s="20">
        <v>50</v>
      </c>
      <c r="AC51" s="21" t="s">
        <v>64</v>
      </c>
      <c r="AD51" s="18">
        <v>42</v>
      </c>
      <c r="AE51" s="18">
        <v>33</v>
      </c>
      <c r="AF51" s="18">
        <v>102</v>
      </c>
      <c r="AG51" s="18">
        <v>53</v>
      </c>
      <c r="AH51" s="16">
        <f>(AG51/AF51)*100</f>
        <v>51.960784313725497</v>
      </c>
      <c r="AI51" s="18">
        <v>48</v>
      </c>
      <c r="AJ51" s="16">
        <f>(AI51/AG51)*100</f>
        <v>90.566037735849065</v>
      </c>
      <c r="AK51" s="16">
        <f>(AI51/AF51)*100</f>
        <v>47.058823529411761</v>
      </c>
      <c r="AL51" s="18">
        <v>1137</v>
      </c>
      <c r="AM51" s="18">
        <v>85</v>
      </c>
      <c r="AN51" s="16">
        <f>(AM51/AL51)*100</f>
        <v>7.4758135444151277</v>
      </c>
      <c r="AO51" s="18">
        <v>72</v>
      </c>
      <c r="AP51" s="16">
        <f>(AO51/AM51)*100</f>
        <v>84.705882352941174</v>
      </c>
      <c r="AQ51" s="16">
        <f>(AP51/AL51)*100</f>
        <v>7.4499456774794348</v>
      </c>
      <c r="AR51" s="22">
        <v>282800</v>
      </c>
      <c r="AS51" s="22">
        <v>387600</v>
      </c>
    </row>
    <row r="52" spans="1:45" x14ac:dyDescent="0.3">
      <c r="A52" s="15" t="s">
        <v>134</v>
      </c>
      <c r="B52" s="16">
        <v>3.42</v>
      </c>
      <c r="C52" s="16">
        <v>3.51</v>
      </c>
      <c r="D52" s="16">
        <v>2.85</v>
      </c>
      <c r="E52" s="16">
        <v>3.96</v>
      </c>
      <c r="F52" s="16">
        <v>2.96</v>
      </c>
      <c r="G52" s="16">
        <v>3.93</v>
      </c>
      <c r="H52" s="17">
        <v>20.7</v>
      </c>
      <c r="I52" s="17">
        <v>20.5</v>
      </c>
      <c r="J52" s="17">
        <v>20.6</v>
      </c>
      <c r="K52" s="18" t="s">
        <v>25</v>
      </c>
      <c r="L52" s="18" t="s">
        <v>26</v>
      </c>
      <c r="M52" s="18" t="s">
        <v>26</v>
      </c>
      <c r="N52" s="18" t="s">
        <v>26</v>
      </c>
      <c r="O52" s="18" t="s">
        <v>26</v>
      </c>
      <c r="P52" s="18" t="s">
        <v>26</v>
      </c>
      <c r="Q52" s="18" t="s">
        <v>25</v>
      </c>
      <c r="R52" s="18" t="s">
        <v>25</v>
      </c>
      <c r="S52" s="18" t="s">
        <v>25</v>
      </c>
      <c r="T52" s="18" t="s">
        <v>25</v>
      </c>
      <c r="U52" s="18" t="s">
        <v>25</v>
      </c>
      <c r="V52" s="18" t="s">
        <v>25</v>
      </c>
      <c r="W52" s="18" t="s">
        <v>25</v>
      </c>
      <c r="X52" s="18" t="s">
        <v>25</v>
      </c>
      <c r="Y52" s="18" t="s">
        <v>25</v>
      </c>
      <c r="Z52" s="19"/>
      <c r="AA52" s="19" t="s">
        <v>81</v>
      </c>
      <c r="AB52" s="20">
        <v>0</v>
      </c>
      <c r="AC52" s="21"/>
      <c r="AD52" s="18">
        <v>71</v>
      </c>
      <c r="AE52" s="18">
        <v>58</v>
      </c>
      <c r="AF52" s="18">
        <v>298</v>
      </c>
      <c r="AG52" s="18">
        <v>122</v>
      </c>
      <c r="AH52" s="16">
        <f>(AG52/AF52)*100</f>
        <v>40.939597315436245</v>
      </c>
      <c r="AI52" s="18">
        <v>105</v>
      </c>
      <c r="AJ52" s="16">
        <f>(AI52/AG52)*100</f>
        <v>86.065573770491795</v>
      </c>
      <c r="AK52" s="16">
        <f>(AI52/AF52)*100</f>
        <v>35.234899328859058</v>
      </c>
      <c r="AL52" s="18">
        <v>2583</v>
      </c>
      <c r="AM52" s="18">
        <v>228</v>
      </c>
      <c r="AN52" s="16">
        <f>(AM52/AL52)*100</f>
        <v>8.8269454123112663</v>
      </c>
      <c r="AO52" s="18">
        <v>191</v>
      </c>
      <c r="AP52" s="16">
        <f>(AO52/AM52)*100</f>
        <v>83.771929824561411</v>
      </c>
      <c r="AQ52" s="16">
        <f>(AP52/AL52)*100</f>
        <v>3.2432028580937438</v>
      </c>
      <c r="AR52" s="22">
        <v>337200</v>
      </c>
      <c r="AS52" s="22">
        <v>371600</v>
      </c>
    </row>
    <row r="53" spans="1:45" x14ac:dyDescent="0.3">
      <c r="A53" s="15" t="s">
        <v>135</v>
      </c>
      <c r="B53" s="16">
        <v>3.62</v>
      </c>
      <c r="C53" s="16">
        <v>3.68</v>
      </c>
      <c r="D53" s="16">
        <v>3.21</v>
      </c>
      <c r="E53" s="16">
        <v>4</v>
      </c>
      <c r="F53" s="16">
        <v>3.31</v>
      </c>
      <c r="G53" s="16">
        <v>4</v>
      </c>
      <c r="H53" s="17">
        <v>21.9</v>
      </c>
      <c r="I53" s="17">
        <v>21.5</v>
      </c>
      <c r="J53" s="17">
        <v>21.9</v>
      </c>
      <c r="K53" s="18" t="s">
        <v>26</v>
      </c>
      <c r="L53" s="18" t="s">
        <v>26</v>
      </c>
      <c r="M53" s="18" t="s">
        <v>26</v>
      </c>
      <c r="N53" s="18" t="s">
        <v>26</v>
      </c>
      <c r="O53" s="18" t="s">
        <v>26</v>
      </c>
      <c r="P53" s="18" t="s">
        <v>26</v>
      </c>
      <c r="Q53" s="18" t="s">
        <v>26</v>
      </c>
      <c r="R53" s="18" t="s">
        <v>25</v>
      </c>
      <c r="S53" s="18" t="s">
        <v>25</v>
      </c>
      <c r="T53" s="18" t="s">
        <v>25</v>
      </c>
      <c r="U53" s="18" t="s">
        <v>25</v>
      </c>
      <c r="V53" s="18" t="s">
        <v>25</v>
      </c>
      <c r="W53" s="18" t="s">
        <v>25</v>
      </c>
      <c r="X53" s="18" t="s">
        <v>25</v>
      </c>
      <c r="Y53" s="18" t="s">
        <v>25</v>
      </c>
      <c r="Z53" s="19"/>
      <c r="AA53" s="19" t="s">
        <v>78</v>
      </c>
      <c r="AB53" s="20">
        <v>0</v>
      </c>
      <c r="AC53" s="21" t="s">
        <v>65</v>
      </c>
      <c r="AD53" s="18">
        <v>12</v>
      </c>
      <c r="AE53" s="18">
        <v>103</v>
      </c>
      <c r="AF53" s="18">
        <v>155</v>
      </c>
      <c r="AG53" s="18">
        <v>41</v>
      </c>
      <c r="AH53" s="16">
        <f>(AG53/AF53)*100</f>
        <v>26.451612903225808</v>
      </c>
      <c r="AI53" s="18" t="s">
        <v>160</v>
      </c>
      <c r="AJ53" s="16" t="e">
        <f>(AI53/AG53)*100</f>
        <v>#VALUE!</v>
      </c>
      <c r="AK53" s="16" t="e">
        <f>(AI53/AF53)*100</f>
        <v>#VALUE!</v>
      </c>
      <c r="AL53" s="18">
        <v>1877</v>
      </c>
      <c r="AM53" s="18">
        <v>322</v>
      </c>
      <c r="AN53" s="16">
        <f>(AM53/AL53)*100</f>
        <v>17.155034629728288</v>
      </c>
      <c r="AO53" s="18" t="s">
        <v>160</v>
      </c>
      <c r="AP53" s="16" t="e">
        <f>(AO53/AM53)*100</f>
        <v>#VALUE!</v>
      </c>
      <c r="AQ53" s="16" t="e">
        <f>(AP53/AL53)*100</f>
        <v>#VALUE!</v>
      </c>
      <c r="AR53" s="22">
        <v>451500</v>
      </c>
      <c r="AS53" s="22">
        <v>451500</v>
      </c>
    </row>
    <row r="54" spans="1:45" x14ac:dyDescent="0.3">
      <c r="A54" s="15" t="s">
        <v>136</v>
      </c>
      <c r="B54" s="16">
        <v>3.55</v>
      </c>
      <c r="C54" s="16">
        <v>3.64</v>
      </c>
      <c r="D54" s="16">
        <v>3.02</v>
      </c>
      <c r="E54" s="16">
        <v>3.97</v>
      </c>
      <c r="F54" s="16">
        <v>3.2</v>
      </c>
      <c r="G54" s="16">
        <v>3.97</v>
      </c>
      <c r="H54" s="17">
        <v>21.3</v>
      </c>
      <c r="I54" s="17">
        <v>20.8</v>
      </c>
      <c r="J54" s="17">
        <v>21</v>
      </c>
      <c r="K54" s="18" t="s">
        <v>26</v>
      </c>
      <c r="L54" s="18" t="s">
        <v>26</v>
      </c>
      <c r="M54" s="18" t="s">
        <v>26</v>
      </c>
      <c r="N54" s="18" t="s">
        <v>26</v>
      </c>
      <c r="O54" s="18" t="s">
        <v>26</v>
      </c>
      <c r="P54" s="18" t="s">
        <v>26</v>
      </c>
      <c r="Q54" s="18" t="s">
        <v>25</v>
      </c>
      <c r="R54" s="18" t="s">
        <v>25</v>
      </c>
      <c r="S54" s="18" t="s">
        <v>25</v>
      </c>
      <c r="T54" s="18" t="s">
        <v>25</v>
      </c>
      <c r="U54" s="18" t="s">
        <v>25</v>
      </c>
      <c r="V54" s="18" t="s">
        <v>25</v>
      </c>
      <c r="W54" s="18" t="s">
        <v>25</v>
      </c>
      <c r="X54" s="18" t="s">
        <v>25</v>
      </c>
      <c r="Y54" s="18" t="s">
        <v>25</v>
      </c>
      <c r="Z54" s="19"/>
      <c r="AA54" s="19" t="s">
        <v>80</v>
      </c>
      <c r="AB54" s="20">
        <v>50</v>
      </c>
      <c r="AC54" s="21"/>
      <c r="AD54" s="18">
        <v>37</v>
      </c>
      <c r="AE54" s="18">
        <v>36</v>
      </c>
      <c r="AF54" s="18">
        <v>232</v>
      </c>
      <c r="AG54" s="18" t="s">
        <v>160</v>
      </c>
      <c r="AH54" s="16" t="e">
        <f>(AG54/AF54)*100</f>
        <v>#VALUE!</v>
      </c>
      <c r="AI54" s="18" t="s">
        <v>160</v>
      </c>
      <c r="AJ54" s="16" t="e">
        <f>(AI54/AG54)*100</f>
        <v>#VALUE!</v>
      </c>
      <c r="AK54" s="16" t="e">
        <f>(AI54/AF54)*100</f>
        <v>#VALUE!</v>
      </c>
      <c r="AL54" s="18">
        <v>1585</v>
      </c>
      <c r="AM54" s="18" t="s">
        <v>160</v>
      </c>
      <c r="AN54" s="16" t="e">
        <f>(AM54/AL54)*100</f>
        <v>#VALUE!</v>
      </c>
      <c r="AO54" s="18" t="s">
        <v>160</v>
      </c>
      <c r="AP54" s="16" t="e">
        <f>(AO54/AM54)*100</f>
        <v>#VALUE!</v>
      </c>
      <c r="AQ54" s="16" t="e">
        <f>(AP54/AL54)*100</f>
        <v>#VALUE!</v>
      </c>
      <c r="AR54" s="22">
        <v>322800</v>
      </c>
      <c r="AS54" s="22">
        <v>354100</v>
      </c>
    </row>
    <row r="55" spans="1:45" x14ac:dyDescent="0.3">
      <c r="A55" s="15" t="s">
        <v>137</v>
      </c>
      <c r="B55" s="16">
        <v>3.29</v>
      </c>
      <c r="C55" s="16">
        <v>3.46</v>
      </c>
      <c r="D55" s="16">
        <v>2.62</v>
      </c>
      <c r="E55" s="16">
        <v>4</v>
      </c>
      <c r="F55" s="16">
        <v>2.88</v>
      </c>
      <c r="G55" s="16">
        <v>3.99</v>
      </c>
      <c r="H55" s="17">
        <v>17.399999999999999</v>
      </c>
      <c r="I55" s="17">
        <v>18.3</v>
      </c>
      <c r="J55" s="17">
        <v>17.7</v>
      </c>
      <c r="K55" s="18" t="s">
        <v>25</v>
      </c>
      <c r="L55" s="18" t="s">
        <v>26</v>
      </c>
      <c r="M55" s="18" t="s">
        <v>26</v>
      </c>
      <c r="N55" s="18" t="s">
        <v>26</v>
      </c>
      <c r="O55" s="18" t="s">
        <v>26</v>
      </c>
      <c r="P55" s="18" t="s">
        <v>26</v>
      </c>
      <c r="Q55" s="18" t="s">
        <v>25</v>
      </c>
      <c r="R55" s="18" t="s">
        <v>25</v>
      </c>
      <c r="S55" s="18" t="s">
        <v>25</v>
      </c>
      <c r="T55" s="18" t="s">
        <v>25</v>
      </c>
      <c r="U55" s="18" t="s">
        <v>25</v>
      </c>
      <c r="V55" s="18" t="s">
        <v>25</v>
      </c>
      <c r="W55" s="18" t="s">
        <v>25</v>
      </c>
      <c r="X55" s="18" t="s">
        <v>25</v>
      </c>
      <c r="Y55" s="18" t="s">
        <v>25</v>
      </c>
      <c r="Z55" s="19" t="s">
        <v>176</v>
      </c>
      <c r="AA55" s="19" t="s">
        <v>77</v>
      </c>
      <c r="AB55" s="20">
        <v>0</v>
      </c>
      <c r="AC55" s="21" t="s">
        <v>66</v>
      </c>
      <c r="AD55" s="18">
        <v>39</v>
      </c>
      <c r="AE55" s="18">
        <v>2</v>
      </c>
      <c r="AF55" s="18">
        <v>77</v>
      </c>
      <c r="AG55" s="18">
        <v>63</v>
      </c>
      <c r="AH55" s="16">
        <f>(AG55/AF55)*100</f>
        <v>81.818181818181827</v>
      </c>
      <c r="AI55" s="18">
        <v>42</v>
      </c>
      <c r="AJ55" s="16">
        <f>(AI55/AG55)*100</f>
        <v>66.666666666666657</v>
      </c>
      <c r="AK55" s="16">
        <f>(AI55/AF55)*100</f>
        <v>54.54545454545454</v>
      </c>
      <c r="AL55" s="18">
        <v>286</v>
      </c>
      <c r="AM55" s="18">
        <v>4</v>
      </c>
      <c r="AN55" s="16">
        <f>(AM55/AL55)*100</f>
        <v>1.3986013986013985</v>
      </c>
      <c r="AO55" s="18">
        <v>1</v>
      </c>
      <c r="AP55" s="16">
        <f>(AO55/AM55)*100</f>
        <v>25</v>
      </c>
      <c r="AQ55" s="16">
        <f>(AP55/AL55)*100</f>
        <v>8.7412587412587417</v>
      </c>
      <c r="AR55" s="22">
        <v>120700</v>
      </c>
      <c r="AS55" s="22">
        <v>158600</v>
      </c>
    </row>
    <row r="56" spans="1:45" x14ac:dyDescent="0.3">
      <c r="A56" s="15" t="s">
        <v>138</v>
      </c>
      <c r="B56" s="16">
        <v>3.53</v>
      </c>
      <c r="C56" s="16">
        <v>3.6</v>
      </c>
      <c r="D56" s="16">
        <v>2.8</v>
      </c>
      <c r="E56" s="16">
        <v>4</v>
      </c>
      <c r="F56" s="16">
        <v>3.01</v>
      </c>
      <c r="G56" s="16">
        <v>4</v>
      </c>
      <c r="H56" s="17">
        <v>19.600000000000001</v>
      </c>
      <c r="I56" s="17">
        <v>21</v>
      </c>
      <c r="J56" s="17">
        <v>19</v>
      </c>
      <c r="K56" s="18" t="s">
        <v>26</v>
      </c>
      <c r="L56" s="18" t="s">
        <v>26</v>
      </c>
      <c r="M56" s="18" t="s">
        <v>26</v>
      </c>
      <c r="N56" s="18" t="s">
        <v>26</v>
      </c>
      <c r="O56" s="18" t="s">
        <v>26</v>
      </c>
      <c r="P56" s="18" t="s">
        <v>26</v>
      </c>
      <c r="Q56" s="18" t="s">
        <v>25</v>
      </c>
      <c r="R56" s="18" t="s">
        <v>25</v>
      </c>
      <c r="S56" s="18" t="s">
        <v>25</v>
      </c>
      <c r="T56" s="18" t="s">
        <v>25</v>
      </c>
      <c r="U56" s="18" t="s">
        <v>25</v>
      </c>
      <c r="V56" s="18" t="s">
        <v>25</v>
      </c>
      <c r="W56" s="18" t="s">
        <v>25</v>
      </c>
      <c r="X56" s="18" t="s">
        <v>25</v>
      </c>
      <c r="Y56" s="18" t="s">
        <v>25</v>
      </c>
      <c r="Z56" s="19"/>
      <c r="AA56" s="19" t="s">
        <v>78</v>
      </c>
      <c r="AB56" s="20">
        <v>50</v>
      </c>
      <c r="AC56" s="21"/>
      <c r="AD56" s="18">
        <v>54</v>
      </c>
      <c r="AE56" s="18">
        <v>21</v>
      </c>
      <c r="AF56" s="18">
        <v>146</v>
      </c>
      <c r="AG56" s="18">
        <v>93</v>
      </c>
      <c r="AH56" s="16">
        <f>(AG56/AF56)*100</f>
        <v>63.698630136986303</v>
      </c>
      <c r="AI56" s="18">
        <v>64</v>
      </c>
      <c r="AJ56" s="16">
        <f>(AI56/AG56)*100</f>
        <v>68.817204301075279</v>
      </c>
      <c r="AK56" s="16">
        <f>(AI56/AF56)*100</f>
        <v>43.835616438356162</v>
      </c>
      <c r="AL56" s="18">
        <v>1069</v>
      </c>
      <c r="AM56" s="18">
        <v>114</v>
      </c>
      <c r="AN56" s="16">
        <f>(AM56/AL56)*100</f>
        <v>10.664172123479888</v>
      </c>
      <c r="AO56" s="18">
        <v>52</v>
      </c>
      <c r="AP56" s="16">
        <f>(AO56/AM56)*100</f>
        <v>45.614035087719294</v>
      </c>
      <c r="AQ56" s="16">
        <f>(AP56/AL56)*100</f>
        <v>4.26698176685868</v>
      </c>
      <c r="AR56" s="22">
        <v>330800</v>
      </c>
      <c r="AS56" s="22">
        <v>463500</v>
      </c>
    </row>
    <row r="57" spans="1:45" x14ac:dyDescent="0.3">
      <c r="A57" s="15" t="s">
        <v>139</v>
      </c>
      <c r="B57" s="16">
        <v>3.08</v>
      </c>
      <c r="C57" s="16">
        <v>3.22</v>
      </c>
      <c r="D57" s="16">
        <v>2.5</v>
      </c>
      <c r="E57" s="16">
        <v>3.78</v>
      </c>
      <c r="F57" s="16">
        <v>2.7</v>
      </c>
      <c r="G57" s="16">
        <v>3.83</v>
      </c>
      <c r="H57" s="17">
        <v>17.899999999999999</v>
      </c>
      <c r="I57" s="17">
        <v>17.5</v>
      </c>
      <c r="J57" s="17">
        <v>17.8</v>
      </c>
      <c r="K57" s="18" t="s">
        <v>26</v>
      </c>
      <c r="L57" s="18" t="s">
        <v>26</v>
      </c>
      <c r="M57" s="18" t="s">
        <v>26</v>
      </c>
      <c r="N57" s="18" t="s">
        <v>26</v>
      </c>
      <c r="O57" s="18" t="s">
        <v>26</v>
      </c>
      <c r="P57" s="18" t="s">
        <v>26</v>
      </c>
      <c r="Q57" s="18" t="s">
        <v>26</v>
      </c>
      <c r="R57" s="18" t="s">
        <v>25</v>
      </c>
      <c r="S57" s="18" t="s">
        <v>25</v>
      </c>
      <c r="T57" s="18" t="s">
        <v>25</v>
      </c>
      <c r="U57" s="18" t="s">
        <v>25</v>
      </c>
      <c r="V57" s="18" t="s">
        <v>25</v>
      </c>
      <c r="W57" s="18" t="s">
        <v>25</v>
      </c>
      <c r="X57" s="18" t="s">
        <v>25</v>
      </c>
      <c r="Y57" s="18" t="s">
        <v>25</v>
      </c>
      <c r="Z57" s="19" t="s">
        <v>177</v>
      </c>
      <c r="AA57" s="19" t="s">
        <v>79</v>
      </c>
      <c r="AB57" s="20">
        <v>50</v>
      </c>
      <c r="AC57" s="21" t="s">
        <v>67</v>
      </c>
      <c r="AD57" s="18">
        <v>15</v>
      </c>
      <c r="AE57" s="18">
        <v>43</v>
      </c>
      <c r="AF57" s="18">
        <v>119</v>
      </c>
      <c r="AG57" s="18" t="s">
        <v>160</v>
      </c>
      <c r="AH57" s="16" t="e">
        <f>(AG57/AF57)*100</f>
        <v>#VALUE!</v>
      </c>
      <c r="AI57" s="18" t="s">
        <v>160</v>
      </c>
      <c r="AJ57" s="16" t="e">
        <f>(AI57/AG57)*100</f>
        <v>#VALUE!</v>
      </c>
      <c r="AK57" s="16" t="e">
        <f>(AI57/AF57)*100</f>
        <v>#VALUE!</v>
      </c>
      <c r="AL57" s="18">
        <v>2013</v>
      </c>
      <c r="AM57" s="18" t="s">
        <v>160</v>
      </c>
      <c r="AN57" s="16" t="e">
        <f>(AM57/AL57)*100</f>
        <v>#VALUE!</v>
      </c>
      <c r="AO57" s="18" t="s">
        <v>160</v>
      </c>
      <c r="AP57" s="16" t="e">
        <f>(AO57/AM57)*100</f>
        <v>#VALUE!</v>
      </c>
      <c r="AQ57" s="16" t="e">
        <f>(AP57/AL57)*100</f>
        <v>#VALUE!</v>
      </c>
      <c r="AR57" s="22">
        <v>360800</v>
      </c>
      <c r="AS57" s="22">
        <v>360800</v>
      </c>
    </row>
    <row r="58" spans="1:45" x14ac:dyDescent="0.3">
      <c r="A58" s="15" t="s">
        <v>140</v>
      </c>
      <c r="B58" s="16">
        <v>3.56</v>
      </c>
      <c r="C58" s="16">
        <v>3.65</v>
      </c>
      <c r="D58" s="16">
        <v>3.03</v>
      </c>
      <c r="E58" s="16">
        <v>4</v>
      </c>
      <c r="F58" s="16">
        <v>3.2</v>
      </c>
      <c r="G58" s="16">
        <v>3.98</v>
      </c>
      <c r="H58" s="17">
        <v>20.5</v>
      </c>
      <c r="I58" s="17">
        <v>20.7</v>
      </c>
      <c r="J58" s="17">
        <v>20.2</v>
      </c>
      <c r="K58" s="18" t="s">
        <v>26</v>
      </c>
      <c r="L58" s="18" t="s">
        <v>26</v>
      </c>
      <c r="M58" s="18" t="s">
        <v>26</v>
      </c>
      <c r="N58" s="18" t="s">
        <v>26</v>
      </c>
      <c r="O58" s="18" t="s">
        <v>26</v>
      </c>
      <c r="P58" s="18" t="s">
        <v>26</v>
      </c>
      <c r="Q58" s="18" t="s">
        <v>25</v>
      </c>
      <c r="R58" s="18" t="s">
        <v>25</v>
      </c>
      <c r="S58" s="18" t="s">
        <v>25</v>
      </c>
      <c r="T58" s="18" t="s">
        <v>26</v>
      </c>
      <c r="U58" s="18" t="s">
        <v>25</v>
      </c>
      <c r="V58" s="18" t="s">
        <v>26</v>
      </c>
      <c r="W58" s="18" t="s">
        <v>25</v>
      </c>
      <c r="X58" s="18" t="s">
        <v>25</v>
      </c>
      <c r="Y58" s="18" t="s">
        <v>25</v>
      </c>
      <c r="Z58" s="19" t="s">
        <v>29</v>
      </c>
      <c r="AA58" s="19" t="s">
        <v>79</v>
      </c>
      <c r="AB58" s="20">
        <v>50</v>
      </c>
      <c r="AC58" s="21"/>
      <c r="AD58" s="18">
        <v>46</v>
      </c>
      <c r="AE58" s="18">
        <v>51</v>
      </c>
      <c r="AF58" s="18">
        <v>189</v>
      </c>
      <c r="AG58" s="18" t="s">
        <v>160</v>
      </c>
      <c r="AH58" s="16" t="e">
        <f>(AG58/AF58)*100</f>
        <v>#VALUE!</v>
      </c>
      <c r="AI58" s="18" t="s">
        <v>160</v>
      </c>
      <c r="AJ58" s="16" t="e">
        <f>(AI58/AG58)*100</f>
        <v>#VALUE!</v>
      </c>
      <c r="AK58" s="16" t="e">
        <f>(AI58/AF58)*100</f>
        <v>#VALUE!</v>
      </c>
      <c r="AL58" s="18">
        <v>1287</v>
      </c>
      <c r="AM58" s="18" t="s">
        <v>160</v>
      </c>
      <c r="AN58" s="16" t="e">
        <f>(AM58/AL58)*100</f>
        <v>#VALUE!</v>
      </c>
      <c r="AO58" s="18" t="s">
        <v>160</v>
      </c>
      <c r="AP58" s="16" t="e">
        <f>(AO58/AM58)*100</f>
        <v>#VALUE!</v>
      </c>
      <c r="AQ58" s="16" t="e">
        <f>(AP58/AL58)*100</f>
        <v>#VALUE!</v>
      </c>
      <c r="AR58" s="22">
        <v>257200</v>
      </c>
      <c r="AS58" s="22">
        <v>415600</v>
      </c>
    </row>
    <row r="59" spans="1:45" x14ac:dyDescent="0.3">
      <c r="A59" s="15" t="s">
        <v>141</v>
      </c>
      <c r="B59" s="16">
        <v>3.56</v>
      </c>
      <c r="C59" s="16">
        <v>3.64</v>
      </c>
      <c r="D59" s="16">
        <v>2.83</v>
      </c>
      <c r="E59" s="16">
        <v>4</v>
      </c>
      <c r="F59" s="16">
        <v>3.06</v>
      </c>
      <c r="G59" s="16">
        <v>3.99</v>
      </c>
      <c r="H59" s="17">
        <v>20.3</v>
      </c>
      <c r="I59" s="17">
        <v>19.8</v>
      </c>
      <c r="J59" s="17">
        <v>20.3</v>
      </c>
      <c r="K59" s="18" t="s">
        <v>25</v>
      </c>
      <c r="L59" s="18" t="s">
        <v>26</v>
      </c>
      <c r="M59" s="18" t="s">
        <v>26</v>
      </c>
      <c r="N59" s="18" t="s">
        <v>26</v>
      </c>
      <c r="O59" s="18" t="s">
        <v>26</v>
      </c>
      <c r="P59" s="18" t="s">
        <v>26</v>
      </c>
      <c r="Q59" s="18" t="s">
        <v>26</v>
      </c>
      <c r="R59" s="18" t="s">
        <v>25</v>
      </c>
      <c r="S59" s="18" t="s">
        <v>25</v>
      </c>
      <c r="T59" s="18" t="s">
        <v>25</v>
      </c>
      <c r="U59" s="18" t="s">
        <v>25</v>
      </c>
      <c r="V59" s="18" t="s">
        <v>25</v>
      </c>
      <c r="W59" s="18" t="s">
        <v>25</v>
      </c>
      <c r="X59" s="18" t="s">
        <v>25</v>
      </c>
      <c r="Y59" s="18" t="s">
        <v>25</v>
      </c>
      <c r="Z59" s="19" t="s">
        <v>178</v>
      </c>
      <c r="AA59" s="19" t="s">
        <v>78</v>
      </c>
      <c r="AB59" s="20">
        <v>75</v>
      </c>
      <c r="AC59" s="21" t="s">
        <v>68</v>
      </c>
      <c r="AD59" s="18">
        <v>96</v>
      </c>
      <c r="AE59" s="18">
        <v>8</v>
      </c>
      <c r="AF59" s="18">
        <v>818</v>
      </c>
      <c r="AG59" s="18">
        <v>240</v>
      </c>
      <c r="AH59" s="16">
        <f>(AG59/AF59)*100</f>
        <v>29.339853300733498</v>
      </c>
      <c r="AI59" s="18">
        <v>124</v>
      </c>
      <c r="AJ59" s="16">
        <f>(AI59/AG59)*100</f>
        <v>51.666666666666671</v>
      </c>
      <c r="AK59" s="16">
        <f>(AI59/AF59)*100</f>
        <v>15.158924205378973</v>
      </c>
      <c r="AL59" s="18">
        <v>707</v>
      </c>
      <c r="AM59" s="18">
        <v>21</v>
      </c>
      <c r="AN59" s="16">
        <f>(AM59/AL59)*100</f>
        <v>2.9702970297029703</v>
      </c>
      <c r="AO59" s="18">
        <v>16</v>
      </c>
      <c r="AP59" s="16">
        <f>(AO59/AM59)*100</f>
        <v>76.19047619047619</v>
      </c>
      <c r="AQ59" s="16">
        <f>(AP59/AL59)*100</f>
        <v>10.776587862867919</v>
      </c>
      <c r="AR59" s="22">
        <v>225800</v>
      </c>
      <c r="AS59" s="22">
        <v>269200</v>
      </c>
    </row>
    <row r="60" spans="1:45" x14ac:dyDescent="0.3">
      <c r="A60" s="15" t="s">
        <v>142</v>
      </c>
      <c r="B60" s="16">
        <v>3.52</v>
      </c>
      <c r="C60" s="16">
        <v>3.6</v>
      </c>
      <c r="D60" s="16">
        <v>2.97</v>
      </c>
      <c r="E60" s="16">
        <v>4</v>
      </c>
      <c r="F60" s="16">
        <v>2.67</v>
      </c>
      <c r="G60" s="16">
        <v>4</v>
      </c>
      <c r="H60" s="17">
        <v>20.399999999999999</v>
      </c>
      <c r="I60" s="17">
        <v>20.5</v>
      </c>
      <c r="J60" s="17">
        <v>20.3</v>
      </c>
      <c r="K60" s="18" t="s">
        <v>26</v>
      </c>
      <c r="L60" s="18" t="s">
        <v>26</v>
      </c>
      <c r="M60" s="18" t="s">
        <v>26</v>
      </c>
      <c r="N60" s="18" t="s">
        <v>26</v>
      </c>
      <c r="O60" s="18" t="s">
        <v>26</v>
      </c>
      <c r="P60" s="18" t="s">
        <v>26</v>
      </c>
      <c r="Q60" s="18" t="s">
        <v>26</v>
      </c>
      <c r="R60" s="18" t="s">
        <v>25</v>
      </c>
      <c r="S60" s="18" t="s">
        <v>25</v>
      </c>
      <c r="T60" s="18" t="s">
        <v>25</v>
      </c>
      <c r="U60" s="18" t="s">
        <v>25</v>
      </c>
      <c r="V60" s="18" t="s">
        <v>25</v>
      </c>
      <c r="W60" s="18" t="s">
        <v>25</v>
      </c>
      <c r="X60" s="18" t="s">
        <v>25</v>
      </c>
      <c r="Y60" s="18" t="s">
        <v>25</v>
      </c>
      <c r="Z60" s="19" t="s">
        <v>178</v>
      </c>
      <c r="AA60" s="19" t="s">
        <v>77</v>
      </c>
      <c r="AB60" s="20">
        <v>0</v>
      </c>
      <c r="AC60" s="21" t="s">
        <v>69</v>
      </c>
      <c r="AD60" s="18">
        <v>95</v>
      </c>
      <c r="AE60" s="18">
        <v>5</v>
      </c>
      <c r="AF60" s="18">
        <v>793</v>
      </c>
      <c r="AG60" s="18">
        <v>257</v>
      </c>
      <c r="AH60" s="16">
        <f>(AG60/AF60)*100</f>
        <v>32.408575031525849</v>
      </c>
      <c r="AI60" s="18">
        <v>190</v>
      </c>
      <c r="AJ60" s="16">
        <f>(AI60/AG60)*100</f>
        <v>73.929961089494171</v>
      </c>
      <c r="AK60" s="16">
        <f>(AI60/AF60)*100</f>
        <v>23.959646910466585</v>
      </c>
      <c r="AL60" s="18">
        <v>485</v>
      </c>
      <c r="AM60" s="18">
        <v>34</v>
      </c>
      <c r="AN60" s="16">
        <f>(AM60/AL60)*100</f>
        <v>7.0103092783505154</v>
      </c>
      <c r="AO60" s="18">
        <v>18</v>
      </c>
      <c r="AP60" s="16">
        <f>(AO60/AM60)*100</f>
        <v>52.941176470588239</v>
      </c>
      <c r="AQ60" s="16">
        <f>(AP60/AL60)*100</f>
        <v>10.915706488781082</v>
      </c>
      <c r="AR60" s="22">
        <v>233500</v>
      </c>
      <c r="AS60" s="22">
        <v>276700</v>
      </c>
    </row>
    <row r="61" spans="1:45" x14ac:dyDescent="0.3">
      <c r="A61" s="15" t="s">
        <v>143</v>
      </c>
      <c r="B61" s="16">
        <v>3.68</v>
      </c>
      <c r="C61" s="16">
        <v>3.73</v>
      </c>
      <c r="D61" s="16">
        <v>3.3</v>
      </c>
      <c r="E61" s="16">
        <v>4</v>
      </c>
      <c r="F61" s="16">
        <v>3.3</v>
      </c>
      <c r="G61" s="16">
        <v>4</v>
      </c>
      <c r="H61" s="17">
        <v>20.399999999999999</v>
      </c>
      <c r="I61" s="17">
        <v>20</v>
      </c>
      <c r="J61" s="17">
        <v>20.2</v>
      </c>
      <c r="K61" s="18" t="s">
        <v>26</v>
      </c>
      <c r="L61" s="18" t="s">
        <v>26</v>
      </c>
      <c r="M61" s="18" t="s">
        <v>26</v>
      </c>
      <c r="N61" s="18" t="s">
        <v>26</v>
      </c>
      <c r="O61" s="18" t="s">
        <v>26</v>
      </c>
      <c r="P61" s="18" t="s">
        <v>26</v>
      </c>
      <c r="Q61" s="18" t="s">
        <v>26</v>
      </c>
      <c r="R61" s="18" t="s">
        <v>25</v>
      </c>
      <c r="S61" s="18" t="s">
        <v>25</v>
      </c>
      <c r="T61" s="18" t="s">
        <v>25</v>
      </c>
      <c r="U61" s="18" t="s">
        <v>25</v>
      </c>
      <c r="V61" s="18" t="s">
        <v>26</v>
      </c>
      <c r="W61" s="18" t="s">
        <v>25</v>
      </c>
      <c r="X61" s="18" t="s">
        <v>25</v>
      </c>
      <c r="Y61" s="18" t="s">
        <v>25</v>
      </c>
      <c r="Z61" s="19" t="s">
        <v>178</v>
      </c>
      <c r="AA61" s="19" t="s">
        <v>78</v>
      </c>
      <c r="AB61" s="20">
        <v>0</v>
      </c>
      <c r="AC61" s="21" t="s">
        <v>70</v>
      </c>
      <c r="AD61" s="18">
        <v>100</v>
      </c>
      <c r="AE61" s="18">
        <v>2</v>
      </c>
      <c r="AF61" s="18">
        <v>821</v>
      </c>
      <c r="AG61" s="18">
        <v>281</v>
      </c>
      <c r="AH61" s="16">
        <f>(AG61/AF61)*100</f>
        <v>34.22655298416565</v>
      </c>
      <c r="AI61" s="18">
        <v>188</v>
      </c>
      <c r="AJ61" s="16">
        <f>(AI61/AG61)*100</f>
        <v>66.90391459074732</v>
      </c>
      <c r="AK61" s="16">
        <f>(AI61/AF61)*100</f>
        <v>22.89890377588307</v>
      </c>
      <c r="AL61" s="18">
        <v>567</v>
      </c>
      <c r="AM61" s="18">
        <v>16</v>
      </c>
      <c r="AN61" s="16">
        <f>(AM61/AL61)*100</f>
        <v>2.821869488536155</v>
      </c>
      <c r="AO61" s="18">
        <v>6</v>
      </c>
      <c r="AP61" s="16">
        <f>(AO61/AM61)*100</f>
        <v>37.5</v>
      </c>
      <c r="AQ61" s="16">
        <f>(AP61/AL61)*100</f>
        <v>6.6137566137566131</v>
      </c>
      <c r="AR61" s="22">
        <v>234900</v>
      </c>
      <c r="AS61" s="22">
        <v>281200</v>
      </c>
    </row>
    <row r="62" spans="1:45" x14ac:dyDescent="0.3">
      <c r="A62" s="15" t="s">
        <v>144</v>
      </c>
      <c r="B62" s="16">
        <v>3.17</v>
      </c>
      <c r="C62" s="16">
        <v>3.32</v>
      </c>
      <c r="D62" s="16">
        <v>2.46</v>
      </c>
      <c r="E62" s="16">
        <v>3.91</v>
      </c>
      <c r="F62" s="16">
        <v>2.78</v>
      </c>
      <c r="G62" s="16">
        <v>3.94</v>
      </c>
      <c r="H62" s="17">
        <v>19.600000000000001</v>
      </c>
      <c r="I62" s="17">
        <v>21</v>
      </c>
      <c r="J62" s="17">
        <v>19.600000000000001</v>
      </c>
      <c r="K62" s="18" t="s">
        <v>26</v>
      </c>
      <c r="L62" s="18" t="s">
        <v>26</v>
      </c>
      <c r="M62" s="18" t="s">
        <v>26</v>
      </c>
      <c r="N62" s="18" t="s">
        <v>26</v>
      </c>
      <c r="O62" s="18" t="s">
        <v>26</v>
      </c>
      <c r="P62" s="18" t="s">
        <v>26</v>
      </c>
      <c r="Q62" s="18" t="s">
        <v>25</v>
      </c>
      <c r="R62" s="18" t="s">
        <v>25</v>
      </c>
      <c r="S62" s="18" t="s">
        <v>25</v>
      </c>
      <c r="T62" s="18" t="s">
        <v>25</v>
      </c>
      <c r="U62" s="18" t="s">
        <v>25</v>
      </c>
      <c r="V62" s="18" t="s">
        <v>25</v>
      </c>
      <c r="W62" s="18" t="s">
        <v>25</v>
      </c>
      <c r="X62" s="18" t="s">
        <v>25</v>
      </c>
      <c r="Y62" s="18" t="s">
        <v>25</v>
      </c>
      <c r="Z62" s="19"/>
      <c r="AA62" s="19" t="s">
        <v>77</v>
      </c>
      <c r="AB62" s="20">
        <v>50</v>
      </c>
      <c r="AC62" s="21"/>
      <c r="AD62" s="18">
        <v>24</v>
      </c>
      <c r="AE62" s="18">
        <v>59</v>
      </c>
      <c r="AF62" s="18">
        <v>265</v>
      </c>
      <c r="AG62" s="18" t="s">
        <v>160</v>
      </c>
      <c r="AH62" s="16" t="e">
        <f>(AG62/AF62)*100</f>
        <v>#VALUE!</v>
      </c>
      <c r="AI62" s="18" t="s">
        <v>160</v>
      </c>
      <c r="AJ62" s="16" t="e">
        <f>(AI62/AG62)*100</f>
        <v>#VALUE!</v>
      </c>
      <c r="AK62" s="16" t="e">
        <f>(AI62/AF62)*100</f>
        <v>#VALUE!</v>
      </c>
      <c r="AL62" s="18">
        <v>1775</v>
      </c>
      <c r="AM62" s="18" t="s">
        <v>160</v>
      </c>
      <c r="AN62" s="16" t="e">
        <f>(AM62/AL62)*100</f>
        <v>#VALUE!</v>
      </c>
      <c r="AO62" s="18" t="s">
        <v>160</v>
      </c>
      <c r="AP62" s="16" t="e">
        <f>(AO62/AM62)*100</f>
        <v>#VALUE!</v>
      </c>
      <c r="AQ62" s="16" t="e">
        <f>(AP62/AL62)*100</f>
        <v>#VALUE!</v>
      </c>
      <c r="AR62" s="22">
        <v>467800</v>
      </c>
      <c r="AS62" s="22">
        <v>467800</v>
      </c>
    </row>
    <row r="63" spans="1:45" x14ac:dyDescent="0.3">
      <c r="A63" s="15" t="s">
        <v>145</v>
      </c>
      <c r="B63" s="16">
        <v>3.62</v>
      </c>
      <c r="C63" s="16">
        <v>3.63</v>
      </c>
      <c r="D63" s="16">
        <v>3.01</v>
      </c>
      <c r="E63" s="16">
        <v>4</v>
      </c>
      <c r="F63" s="16">
        <v>3.15</v>
      </c>
      <c r="G63" s="16">
        <v>4</v>
      </c>
      <c r="H63" s="17">
        <v>20.8</v>
      </c>
      <c r="I63" s="17">
        <v>21.7</v>
      </c>
      <c r="J63" s="17">
        <v>20.9</v>
      </c>
      <c r="K63" s="18" t="s">
        <v>26</v>
      </c>
      <c r="L63" s="18" t="s">
        <v>26</v>
      </c>
      <c r="M63" s="18" t="s">
        <v>26</v>
      </c>
      <c r="N63" s="18" t="s">
        <v>26</v>
      </c>
      <c r="O63" s="18" t="s">
        <v>26</v>
      </c>
      <c r="P63" s="18" t="s">
        <v>26</v>
      </c>
      <c r="Q63" s="18" t="s">
        <v>25</v>
      </c>
      <c r="R63" s="18" t="s">
        <v>25</v>
      </c>
      <c r="S63" s="18" t="s">
        <v>25</v>
      </c>
      <c r="T63" s="18" t="s">
        <v>25</v>
      </c>
      <c r="U63" s="18" t="s">
        <v>25</v>
      </c>
      <c r="V63" s="18" t="s">
        <v>26</v>
      </c>
      <c r="W63" s="18" t="s">
        <v>25</v>
      </c>
      <c r="X63" s="18" t="s">
        <v>26</v>
      </c>
      <c r="Y63" s="18" t="s">
        <v>25</v>
      </c>
      <c r="Z63" s="19" t="s">
        <v>30</v>
      </c>
      <c r="AA63" s="19" t="s">
        <v>76</v>
      </c>
      <c r="AB63" s="20">
        <v>40</v>
      </c>
      <c r="AC63" s="21" t="s">
        <v>71</v>
      </c>
      <c r="AD63" s="18">
        <v>29</v>
      </c>
      <c r="AE63" s="18">
        <v>17</v>
      </c>
      <c r="AF63" s="18">
        <v>155</v>
      </c>
      <c r="AG63" s="18">
        <v>67</v>
      </c>
      <c r="AH63" s="16">
        <f>(AG63/AF63)*100</f>
        <v>43.225806451612904</v>
      </c>
      <c r="AI63" s="18">
        <v>40</v>
      </c>
      <c r="AJ63" s="16">
        <f>(AI63/AG63)*100</f>
        <v>59.701492537313428</v>
      </c>
      <c r="AK63" s="16">
        <f>(AI63/AF63)*100</f>
        <v>25.806451612903224</v>
      </c>
      <c r="AL63" s="18">
        <v>350</v>
      </c>
      <c r="AM63" s="18">
        <v>68</v>
      </c>
      <c r="AN63" s="16">
        <f>(AM63/AL63)*100</f>
        <v>19.428571428571427</v>
      </c>
      <c r="AO63" s="18">
        <v>32</v>
      </c>
      <c r="AP63" s="16">
        <f>(AO63/AM63)*100</f>
        <v>47.058823529411761</v>
      </c>
      <c r="AQ63" s="16">
        <f>(AP63/AL63)*100</f>
        <v>13.445378151260504</v>
      </c>
      <c r="AR63" s="22">
        <v>284900</v>
      </c>
      <c r="AS63" s="22">
        <v>414900</v>
      </c>
    </row>
    <row r="64" spans="1:45" x14ac:dyDescent="0.3">
      <c r="A64" s="15" t="s">
        <v>146</v>
      </c>
      <c r="B64" s="16">
        <v>3.44</v>
      </c>
      <c r="C64" s="16">
        <v>3.53</v>
      </c>
      <c r="D64" s="16">
        <v>2.74</v>
      </c>
      <c r="E64" s="16">
        <v>3.97</v>
      </c>
      <c r="F64" s="16">
        <v>2.97</v>
      </c>
      <c r="G64" s="16">
        <v>3.97</v>
      </c>
      <c r="H64" s="17">
        <v>20.100000000000001</v>
      </c>
      <c r="I64" s="17">
        <v>20.3</v>
      </c>
      <c r="J64" s="17">
        <v>20</v>
      </c>
      <c r="K64" s="18" t="s">
        <v>26</v>
      </c>
      <c r="L64" s="18" t="s">
        <v>26</v>
      </c>
      <c r="M64" s="18" t="s">
        <v>26</v>
      </c>
      <c r="N64" s="18" t="s">
        <v>26</v>
      </c>
      <c r="O64" s="18" t="s">
        <v>26</v>
      </c>
      <c r="P64" s="18" t="s">
        <v>26</v>
      </c>
      <c r="Q64" s="18" t="s">
        <v>26</v>
      </c>
      <c r="R64" s="18" t="s">
        <v>25</v>
      </c>
      <c r="S64" s="18" t="s">
        <v>25</v>
      </c>
      <c r="T64" s="18" t="s">
        <v>25</v>
      </c>
      <c r="U64" s="18" t="s">
        <v>25</v>
      </c>
      <c r="V64" s="18" t="s">
        <v>25</v>
      </c>
      <c r="W64" s="18" t="s">
        <v>25</v>
      </c>
      <c r="X64" s="18" t="s">
        <v>25</v>
      </c>
      <c r="Y64" s="18" t="s">
        <v>25</v>
      </c>
      <c r="Z64" s="19"/>
      <c r="AA64" s="19" t="s">
        <v>76</v>
      </c>
      <c r="AB64" s="20">
        <v>150</v>
      </c>
      <c r="AC64" s="21" t="s">
        <v>72</v>
      </c>
      <c r="AD64" s="18">
        <v>60</v>
      </c>
      <c r="AE64" s="18">
        <v>33</v>
      </c>
      <c r="AF64" s="18">
        <v>311</v>
      </c>
      <c r="AG64" s="18">
        <v>138</v>
      </c>
      <c r="AH64" s="16">
        <f>(AG64/AF64)*100</f>
        <v>44.372990353697752</v>
      </c>
      <c r="AI64" s="18">
        <v>71</v>
      </c>
      <c r="AJ64" s="16">
        <f>(AI64/AG64)*100</f>
        <v>51.449275362318836</v>
      </c>
      <c r="AK64" s="16">
        <f>(AI64/AF64)*100</f>
        <v>22.829581993569132</v>
      </c>
      <c r="AL64" s="18">
        <v>1690</v>
      </c>
      <c r="AM64" s="18">
        <v>201</v>
      </c>
      <c r="AN64" s="16">
        <f>(AM64/AL64)*100</f>
        <v>11.893491124260356</v>
      </c>
      <c r="AO64" s="18">
        <v>131</v>
      </c>
      <c r="AP64" s="16">
        <f>(AO64/AM64)*100</f>
        <v>65.174129353233837</v>
      </c>
      <c r="AQ64" s="16">
        <f>(AP64/AL64)*100</f>
        <v>3.8564573581795174</v>
      </c>
      <c r="AR64" s="22">
        <v>270300</v>
      </c>
      <c r="AS64" s="22">
        <v>379400</v>
      </c>
    </row>
    <row r="65" spans="1:45" x14ac:dyDescent="0.3">
      <c r="A65" s="15" t="s">
        <v>147</v>
      </c>
      <c r="B65" s="16">
        <v>3.56</v>
      </c>
      <c r="C65" s="16">
        <v>3.64</v>
      </c>
      <c r="D65" s="16">
        <v>3.17</v>
      </c>
      <c r="E65" s="16">
        <v>4</v>
      </c>
      <c r="F65" s="16">
        <v>3.35</v>
      </c>
      <c r="G65" s="16">
        <v>3.98</v>
      </c>
      <c r="H65" s="17">
        <v>21.2</v>
      </c>
      <c r="I65" s="17">
        <v>21.5</v>
      </c>
      <c r="J65" s="17">
        <v>20.9</v>
      </c>
      <c r="K65" s="18" t="s">
        <v>26</v>
      </c>
      <c r="L65" s="18" t="s">
        <v>26</v>
      </c>
      <c r="M65" s="18" t="s">
        <v>26</v>
      </c>
      <c r="N65" s="18" t="s">
        <v>26</v>
      </c>
      <c r="O65" s="18" t="s">
        <v>26</v>
      </c>
      <c r="P65" s="18" t="s">
        <v>25</v>
      </c>
      <c r="Q65" s="18" t="s">
        <v>25</v>
      </c>
      <c r="R65" s="18" t="s">
        <v>25</v>
      </c>
      <c r="S65" s="18" t="s">
        <v>25</v>
      </c>
      <c r="T65" s="18" t="s">
        <v>25</v>
      </c>
      <c r="U65" s="18" t="s">
        <v>25</v>
      </c>
      <c r="V65" s="18" t="s">
        <v>26</v>
      </c>
      <c r="W65" s="18" t="s">
        <v>25</v>
      </c>
      <c r="X65" s="18" t="s">
        <v>25</v>
      </c>
      <c r="Y65" s="18" t="s">
        <v>25</v>
      </c>
      <c r="Z65" s="19"/>
      <c r="AA65" s="19" t="s">
        <v>75</v>
      </c>
      <c r="AB65" s="20">
        <v>50</v>
      </c>
      <c r="AC65" s="21"/>
      <c r="AD65" s="18">
        <v>56</v>
      </c>
      <c r="AE65" s="18">
        <v>7</v>
      </c>
      <c r="AF65" s="18">
        <v>203</v>
      </c>
      <c r="AG65" s="18">
        <v>129</v>
      </c>
      <c r="AH65" s="16">
        <f>(AG65/AF65)*100</f>
        <v>63.546798029556648</v>
      </c>
      <c r="AI65" s="18">
        <v>70</v>
      </c>
      <c r="AJ65" s="16">
        <f>(AI65/AG65)*100</f>
        <v>54.263565891472865</v>
      </c>
      <c r="AK65" s="16">
        <f>(AI65/AF65)*100</f>
        <v>34.482758620689658</v>
      </c>
      <c r="AL65" s="18">
        <v>874</v>
      </c>
      <c r="AM65" s="18">
        <v>54</v>
      </c>
      <c r="AN65" s="16">
        <f>(AM65/AL65)*100</f>
        <v>6.1784897025171626</v>
      </c>
      <c r="AO65" s="18">
        <v>22</v>
      </c>
      <c r="AP65" s="16">
        <f>(AO65/AM65)*100</f>
        <v>40.74074074074074</v>
      </c>
      <c r="AQ65" s="16">
        <f>(AP65/AL65)*100</f>
        <v>4.6614119840664463</v>
      </c>
      <c r="AR65" s="22">
        <v>357800</v>
      </c>
      <c r="AS65" s="22">
        <v>485900</v>
      </c>
    </row>
    <row r="66" spans="1:45" x14ac:dyDescent="0.3">
      <c r="A66" s="15" t="s">
        <v>149</v>
      </c>
      <c r="B66" s="16">
        <v>3.56</v>
      </c>
      <c r="C66" s="16">
        <v>3.64</v>
      </c>
      <c r="D66" s="16">
        <v>2.7</v>
      </c>
      <c r="E66" s="16">
        <v>4</v>
      </c>
      <c r="F66" s="16">
        <v>3.01</v>
      </c>
      <c r="G66" s="16">
        <v>3.98</v>
      </c>
      <c r="H66" s="17">
        <v>20.2</v>
      </c>
      <c r="I66" s="17">
        <v>20.5</v>
      </c>
      <c r="J66" s="17">
        <v>19.8</v>
      </c>
      <c r="K66" s="18" t="s">
        <v>26</v>
      </c>
      <c r="L66" s="18" t="s">
        <v>26</v>
      </c>
      <c r="M66" s="18" t="s">
        <v>26</v>
      </c>
      <c r="N66" s="18" t="s">
        <v>26</v>
      </c>
      <c r="O66" s="18" t="s">
        <v>26</v>
      </c>
      <c r="P66" s="18" t="s">
        <v>26</v>
      </c>
      <c r="Q66" s="18" t="s">
        <v>25</v>
      </c>
      <c r="R66" s="18" t="s">
        <v>25</v>
      </c>
      <c r="S66" s="18" t="s">
        <v>25</v>
      </c>
      <c r="T66" s="18" t="s">
        <v>25</v>
      </c>
      <c r="U66" s="18" t="s">
        <v>25</v>
      </c>
      <c r="V66" s="18" t="s">
        <v>25</v>
      </c>
      <c r="W66" s="18" t="s">
        <v>25</v>
      </c>
      <c r="X66" s="18" t="s">
        <v>25</v>
      </c>
      <c r="Y66" s="18" t="s">
        <v>25</v>
      </c>
      <c r="Z66" s="21"/>
      <c r="AA66" s="21" t="s">
        <v>79</v>
      </c>
      <c r="AB66" s="18">
        <v>100</v>
      </c>
      <c r="AC66" s="21" t="s">
        <v>151</v>
      </c>
      <c r="AD66" s="18">
        <v>50</v>
      </c>
      <c r="AE66" s="18">
        <v>50</v>
      </c>
      <c r="AF66" s="18">
        <v>196</v>
      </c>
      <c r="AG66" s="18">
        <v>96</v>
      </c>
      <c r="AH66" s="16">
        <f>(AG66/AF66)*100</f>
        <v>48.979591836734691</v>
      </c>
      <c r="AI66" s="18">
        <v>53</v>
      </c>
      <c r="AJ66" s="16">
        <f>(AI66/AG66)*100</f>
        <v>55.208333333333336</v>
      </c>
      <c r="AK66" s="16">
        <f>(AI66/AF66)*100</f>
        <v>27.040816326530614</v>
      </c>
      <c r="AL66" s="18">
        <v>2010</v>
      </c>
      <c r="AM66" s="18">
        <v>301</v>
      </c>
      <c r="AN66" s="16">
        <f>(AM66/AL66)*100</f>
        <v>14.975124378109452</v>
      </c>
      <c r="AO66" s="18">
        <v>124</v>
      </c>
      <c r="AP66" s="16">
        <f>(AO66/AM66)*100</f>
        <v>41.196013289036543</v>
      </c>
      <c r="AQ66" s="16">
        <f>(AP66/AL66)*100</f>
        <v>2.0495528999520665</v>
      </c>
      <c r="AR66" s="22">
        <v>220200</v>
      </c>
      <c r="AS66" s="22">
        <v>374400</v>
      </c>
    </row>
    <row r="67" spans="1:45" x14ac:dyDescent="0.3">
      <c r="A67" s="15" t="s">
        <v>148</v>
      </c>
      <c r="B67" s="16">
        <v>3.48</v>
      </c>
      <c r="C67" s="16">
        <v>3.58</v>
      </c>
      <c r="D67" s="16">
        <v>2.87</v>
      </c>
      <c r="E67" s="16">
        <v>3.97</v>
      </c>
      <c r="F67" s="16">
        <v>3.08</v>
      </c>
      <c r="G67" s="16">
        <v>4</v>
      </c>
      <c r="H67" s="17">
        <v>18.600000000000001</v>
      </c>
      <c r="I67" s="17">
        <v>19.3</v>
      </c>
      <c r="J67" s="17">
        <v>18.3</v>
      </c>
      <c r="K67" s="18" t="s">
        <v>26</v>
      </c>
      <c r="L67" s="18" t="s">
        <v>26</v>
      </c>
      <c r="M67" s="18" t="s">
        <v>26</v>
      </c>
      <c r="N67" s="18" t="s">
        <v>26</v>
      </c>
      <c r="O67" s="18" t="s">
        <v>26</v>
      </c>
      <c r="P67" s="18" t="s">
        <v>26</v>
      </c>
      <c r="Q67" s="18" t="s">
        <v>25</v>
      </c>
      <c r="R67" s="18" t="s">
        <v>26</v>
      </c>
      <c r="S67" s="18" t="s">
        <v>25</v>
      </c>
      <c r="T67" s="18" t="s">
        <v>25</v>
      </c>
      <c r="U67" s="18" t="s">
        <v>25</v>
      </c>
      <c r="V67" s="18" t="s">
        <v>25</v>
      </c>
      <c r="W67" s="18" t="s">
        <v>25</v>
      </c>
      <c r="X67" s="18" t="s">
        <v>25</v>
      </c>
      <c r="Y67" s="18" t="s">
        <v>25</v>
      </c>
      <c r="Z67" s="19"/>
      <c r="AA67" s="19" t="s">
        <v>75</v>
      </c>
      <c r="AB67" s="20">
        <v>50</v>
      </c>
      <c r="AC67" s="21" t="s">
        <v>73</v>
      </c>
      <c r="AD67" s="18">
        <v>40</v>
      </c>
      <c r="AE67" s="18">
        <v>5</v>
      </c>
      <c r="AF67" s="18">
        <v>72</v>
      </c>
      <c r="AG67" s="18">
        <v>66</v>
      </c>
      <c r="AH67" s="16">
        <f>(AG67/AF67)*100</f>
        <v>91.666666666666657</v>
      </c>
      <c r="AI67" s="18">
        <v>42</v>
      </c>
      <c r="AJ67" s="16">
        <f>(AI67/AG67)*100</f>
        <v>63.636363636363633</v>
      </c>
      <c r="AK67" s="16">
        <f>(AI67/AF67)*100</f>
        <v>58.333333333333336</v>
      </c>
      <c r="AL67" s="18">
        <v>1275</v>
      </c>
      <c r="AM67" s="18">
        <v>32</v>
      </c>
      <c r="AN67" s="16">
        <f>(AM67/AL67)*100</f>
        <v>2.5098039215686274</v>
      </c>
      <c r="AO67" s="18">
        <v>18</v>
      </c>
      <c r="AP67" s="16">
        <f>(AO67/AM67)*100</f>
        <v>56.25</v>
      </c>
      <c r="AQ67" s="16">
        <f>(AP67/AL67)*100</f>
        <v>4.4117647058823533</v>
      </c>
      <c r="AR67" s="22">
        <v>330300</v>
      </c>
      <c r="AS67" s="22">
        <v>334800</v>
      </c>
    </row>
    <row r="68" spans="1:45" x14ac:dyDescent="0.3">
      <c r="A68" s="24" t="s">
        <v>89</v>
      </c>
      <c r="B68" s="16">
        <v>3.3</v>
      </c>
      <c r="C68" s="16">
        <v>3.7</v>
      </c>
      <c r="D68" s="16">
        <v>3.3</v>
      </c>
      <c r="E68" s="16">
        <v>3.3</v>
      </c>
      <c r="F68" s="16">
        <v>3.7</v>
      </c>
      <c r="G68" s="16">
        <v>3</v>
      </c>
      <c r="H68" s="17">
        <v>19.399999999999999</v>
      </c>
      <c r="I68" s="17">
        <v>21</v>
      </c>
      <c r="J68" s="17">
        <v>19.399999999999999</v>
      </c>
      <c r="K68" s="18" t="s">
        <v>25</v>
      </c>
      <c r="L68" s="18" t="s">
        <v>26</v>
      </c>
      <c r="M68" s="18" t="s">
        <v>26</v>
      </c>
      <c r="N68" s="18" t="s">
        <v>26</v>
      </c>
      <c r="O68" s="18" t="s">
        <v>26</v>
      </c>
      <c r="P68" s="18" t="s">
        <v>26</v>
      </c>
      <c r="Q68" s="18" t="s">
        <v>26</v>
      </c>
      <c r="R68" s="18" t="s">
        <v>25</v>
      </c>
      <c r="S68" s="18" t="s">
        <v>26</v>
      </c>
      <c r="T68" s="18" t="s">
        <v>25</v>
      </c>
      <c r="U68" s="18" t="s">
        <v>26</v>
      </c>
      <c r="V68" s="18" t="s">
        <v>26</v>
      </c>
      <c r="W68" s="18" t="s">
        <v>26</v>
      </c>
      <c r="X68" s="18" t="s">
        <v>25</v>
      </c>
      <c r="Y68" s="18" t="s">
        <v>25</v>
      </c>
      <c r="Z68" s="21"/>
      <c r="AA68" s="21" t="s">
        <v>190</v>
      </c>
      <c r="AB68" s="20">
        <v>48</v>
      </c>
      <c r="AC68" s="21"/>
      <c r="AD68" s="21"/>
      <c r="AE68" s="21"/>
      <c r="AF68" s="21"/>
      <c r="AK68" s="21"/>
      <c r="AL68" s="21"/>
      <c r="AM68" s="21"/>
      <c r="AN68" s="21"/>
      <c r="AO68" s="21"/>
      <c r="AP68" s="21"/>
      <c r="AQ68" s="21"/>
      <c r="AR68" s="21"/>
      <c r="AS68" s="21"/>
    </row>
    <row r="69" spans="1:45" x14ac:dyDescent="0.3">
      <c r="A69" s="25"/>
      <c r="B69" s="26"/>
      <c r="C69" s="26"/>
      <c r="D69" s="26"/>
      <c r="E69" s="26"/>
      <c r="F69" s="26"/>
      <c r="G69" s="26"/>
      <c r="H69" s="26"/>
      <c r="I69" s="26"/>
      <c r="J69" s="26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</row>
    <row r="70" spans="1:45" x14ac:dyDescent="0.3">
      <c r="A70" s="25"/>
      <c r="B70" s="26"/>
      <c r="C70" s="26"/>
      <c r="D70" s="26"/>
      <c r="E70" s="26"/>
      <c r="F70" s="26"/>
      <c r="G70" s="26"/>
      <c r="H70" s="29"/>
      <c r="I70" s="29"/>
      <c r="J70" s="29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21"/>
      <c r="AA70" s="21"/>
      <c r="AB70" s="20"/>
      <c r="AC70" s="21"/>
    </row>
    <row r="71" spans="1:45" x14ac:dyDescent="0.3">
      <c r="A71" s="26" t="str">
        <f>ROUND(AVERAGE(B2:B67), 2) &amp;" is Mean sGPA"</f>
        <v>3.46 is Mean sGPA</v>
      </c>
      <c r="B71" s="26" t="s">
        <v>209</v>
      </c>
      <c r="C71" s="26"/>
      <c r="D71" s="26"/>
      <c r="E71" s="26"/>
      <c r="F71" s="26"/>
      <c r="G71" s="26"/>
      <c r="H71" s="26"/>
      <c r="I71" s="26"/>
      <c r="J71" s="26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</row>
    <row r="72" spans="1:45" x14ac:dyDescent="0.3">
      <c r="A72" s="26" t="str">
        <f>ROUND(AVERAGE(C2:C67), 2) &amp;" is Mean cGPA"</f>
        <v>3.55 is Mean cGPA</v>
      </c>
      <c r="B72" s="26" t="s">
        <v>210</v>
      </c>
      <c r="C72" s="26"/>
      <c r="D72" s="26"/>
      <c r="E72" s="26"/>
      <c r="F72" s="26"/>
      <c r="G72" s="26"/>
      <c r="H72" s="26"/>
      <c r="I72" s="26"/>
      <c r="J72" s="26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</row>
    <row r="73" spans="1:45" x14ac:dyDescent="0.3">
      <c r="A73" s="26" t="str">
        <f>ROUND(AVERAGE(D2:D67), 2) &amp;" is Mean LOW sGPA"</f>
        <v>2.88 is Mean LOW sGPA</v>
      </c>
      <c r="B73" s="26" t="s">
        <v>211</v>
      </c>
      <c r="C73" s="26"/>
      <c r="D73" s="26"/>
      <c r="E73" s="26"/>
      <c r="F73" s="26"/>
      <c r="G73" s="26"/>
      <c r="H73" s="26"/>
      <c r="I73" s="26"/>
      <c r="J73" s="26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</row>
    <row r="74" spans="1:45" x14ac:dyDescent="0.3">
      <c r="A74" s="26" t="str">
        <f>ROUND(AVERAGE(F2:F67), 2) &amp;" is Mean LOW cGPA"</f>
        <v>3.03 is Mean LOW cGPA</v>
      </c>
      <c r="B74" s="26" t="s">
        <v>212</v>
      </c>
      <c r="C74" s="26"/>
      <c r="D74" s="26"/>
      <c r="E74" s="26"/>
      <c r="F74" s="26"/>
      <c r="G74" s="26"/>
      <c r="H74" s="26"/>
      <c r="I74" s="26"/>
      <c r="J74" s="26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</row>
    <row r="75" spans="1:45" x14ac:dyDescent="0.3">
      <c r="A75" s="26" t="str">
        <f>ROUND(AVERAGE(H2:H67), 2) &amp;" is Mean AA"</f>
        <v>20.23 is Mean AA</v>
      </c>
      <c r="B75" s="26" t="s">
        <v>213</v>
      </c>
      <c r="C75" s="26"/>
      <c r="D75" s="26"/>
      <c r="E75" s="26"/>
      <c r="F75" s="26"/>
      <c r="G75" s="26"/>
      <c r="H75" s="26"/>
      <c r="I75" s="26"/>
      <c r="J75" s="26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</row>
    <row r="76" spans="1:45" x14ac:dyDescent="0.3">
      <c r="A76" s="26" t="str">
        <f>ROUND(AVERAGE(I2:I67), 2) &amp;" is Mean PAT"</f>
        <v>20.42 is Mean PAT</v>
      </c>
      <c r="B76" s="26"/>
      <c r="C76" s="26"/>
      <c r="D76" s="26"/>
      <c r="E76" s="26"/>
      <c r="F76" s="26"/>
      <c r="G76" s="26"/>
      <c r="H76" s="26"/>
      <c r="I76" s="26"/>
      <c r="J76" s="26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</row>
    <row r="77" spans="1:45" x14ac:dyDescent="0.3">
      <c r="A77" s="26" t="str">
        <f>ROUND(AVERAGE(J2:J67), 2) &amp;" is Mean TS"</f>
        <v>20.08 is Mean TS</v>
      </c>
      <c r="B77" s="26"/>
      <c r="C77" s="26"/>
      <c r="D77" s="26"/>
      <c r="E77" s="26"/>
      <c r="F77" s="26"/>
      <c r="G77" s="26"/>
      <c r="H77" s="26"/>
      <c r="I77" s="26"/>
      <c r="J77" s="26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</row>
    <row r="78" spans="1:45" x14ac:dyDescent="0.3">
      <c r="B78" s="30" t="s">
        <v>197</v>
      </c>
      <c r="C78" s="31"/>
      <c r="D78" s="32" t="s">
        <v>198</v>
      </c>
      <c r="E78" s="32"/>
      <c r="F78" s="32"/>
      <c r="G78" s="32"/>
      <c r="H78" s="32"/>
      <c r="I78" s="32"/>
      <c r="J78" s="32"/>
    </row>
    <row r="79" spans="1:45" x14ac:dyDescent="0.3">
      <c r="B79" s="33" t="s">
        <v>199</v>
      </c>
      <c r="C79" s="31"/>
      <c r="D79" s="32" t="s">
        <v>200</v>
      </c>
      <c r="E79" s="32"/>
      <c r="F79" s="32"/>
      <c r="G79" s="32"/>
      <c r="H79" s="32"/>
      <c r="I79" s="32"/>
      <c r="J79" s="32"/>
    </row>
    <row r="80" spans="1:45" x14ac:dyDescent="0.3">
      <c r="B80" s="34" t="s">
        <v>191</v>
      </c>
      <c r="C80" s="35"/>
      <c r="D80" s="32" t="s">
        <v>192</v>
      </c>
      <c r="E80" s="32"/>
      <c r="F80" s="32"/>
      <c r="G80" s="32"/>
      <c r="H80" s="32"/>
      <c r="I80" s="32"/>
      <c r="J80" s="32"/>
    </row>
    <row r="81" spans="2:10" x14ac:dyDescent="0.3">
      <c r="B81" s="36" t="s">
        <v>193</v>
      </c>
      <c r="C81" s="32"/>
      <c r="D81" s="32" t="s">
        <v>194</v>
      </c>
      <c r="E81" s="32"/>
      <c r="F81" s="32"/>
      <c r="G81" s="32"/>
      <c r="H81" s="32"/>
      <c r="I81" s="32"/>
      <c r="J81" s="32"/>
    </row>
    <row r="82" spans="2:10" x14ac:dyDescent="0.3">
      <c r="B82" s="36" t="s">
        <v>7</v>
      </c>
      <c r="C82" s="32"/>
      <c r="D82" s="32" t="s">
        <v>214</v>
      </c>
      <c r="E82" s="32"/>
      <c r="F82" s="32"/>
      <c r="G82" s="32"/>
      <c r="H82" s="32"/>
      <c r="I82" s="32"/>
      <c r="J82" s="32"/>
    </row>
    <row r="83" spans="2:10" x14ac:dyDescent="0.3">
      <c r="B83" s="36" t="s">
        <v>8</v>
      </c>
      <c r="C83" s="32"/>
      <c r="D83" s="32" t="s">
        <v>215</v>
      </c>
      <c r="E83" s="32"/>
      <c r="F83" s="32"/>
      <c r="G83" s="32"/>
      <c r="H83" s="32"/>
      <c r="I83" s="32"/>
      <c r="J83" s="32"/>
    </row>
    <row r="84" spans="2:10" x14ac:dyDescent="0.3">
      <c r="B84" s="36" t="s">
        <v>195</v>
      </c>
      <c r="C84" s="32"/>
      <c r="D84" s="32" t="s">
        <v>196</v>
      </c>
      <c r="E84" s="32"/>
      <c r="F84" s="32"/>
      <c r="G84" s="32"/>
      <c r="H84" s="32"/>
      <c r="I84" s="32"/>
      <c r="J84" s="32"/>
    </row>
    <row r="85" spans="2:10" x14ac:dyDescent="0.3">
      <c r="B85" s="32" t="s">
        <v>216</v>
      </c>
      <c r="C85" s="32"/>
      <c r="D85" s="32" t="s">
        <v>201</v>
      </c>
      <c r="E85" s="32"/>
      <c r="F85" s="32"/>
      <c r="G85" s="32"/>
      <c r="H85" s="32"/>
      <c r="I85" s="32"/>
      <c r="J85" s="32"/>
    </row>
    <row r="86" spans="2:10" x14ac:dyDescent="0.3">
      <c r="B86" s="32" t="s">
        <v>217</v>
      </c>
      <c r="C86" s="32"/>
      <c r="D86" s="32" t="s">
        <v>202</v>
      </c>
      <c r="E86" s="32"/>
      <c r="F86" s="32"/>
      <c r="G86" s="32"/>
      <c r="H86" s="32"/>
      <c r="I86" s="32"/>
      <c r="J86" s="32"/>
    </row>
    <row r="87" spans="2:10" x14ac:dyDescent="0.3">
      <c r="B87" s="32" t="s">
        <v>27</v>
      </c>
      <c r="C87" s="32"/>
      <c r="D87" s="32" t="s">
        <v>203</v>
      </c>
      <c r="E87" s="32"/>
      <c r="F87" s="32"/>
      <c r="G87" s="32"/>
      <c r="H87" s="32"/>
      <c r="I87" s="32"/>
      <c r="J87" s="32"/>
    </row>
    <row r="88" spans="2:10" x14ac:dyDescent="0.3">
      <c r="B88" s="32" t="s">
        <v>204</v>
      </c>
      <c r="C88" s="32"/>
      <c r="D88" s="32" t="s">
        <v>205</v>
      </c>
      <c r="E88" s="32"/>
      <c r="F88" s="32"/>
      <c r="G88" s="32"/>
      <c r="H88" s="32"/>
      <c r="I88" s="32"/>
      <c r="J88" s="32"/>
    </row>
    <row r="89" spans="2:10" x14ac:dyDescent="0.3">
      <c r="B89" s="32" t="s">
        <v>32</v>
      </c>
      <c r="C89" s="32"/>
      <c r="D89" s="32" t="s">
        <v>206</v>
      </c>
      <c r="E89" s="32"/>
      <c r="F89" s="32"/>
      <c r="G89" s="32"/>
      <c r="H89" s="32"/>
      <c r="I89" s="32"/>
      <c r="J89" s="32"/>
    </row>
    <row r="90" spans="2:10" x14ac:dyDescent="0.3">
      <c r="B90" s="32" t="s">
        <v>189</v>
      </c>
      <c r="C90" s="32"/>
      <c r="D90" s="32" t="s">
        <v>207</v>
      </c>
      <c r="E90" s="32"/>
      <c r="F90" s="32"/>
      <c r="G90" s="32"/>
      <c r="H90" s="32"/>
      <c r="I90" s="32"/>
      <c r="J90" s="32"/>
    </row>
    <row r="91" spans="2:10" x14ac:dyDescent="0.3">
      <c r="B91" s="32" t="s">
        <v>188</v>
      </c>
      <c r="C91" s="32"/>
      <c r="D91" s="32" t="s">
        <v>208</v>
      </c>
      <c r="E91" s="32"/>
      <c r="F91" s="32"/>
      <c r="G91" s="32"/>
      <c r="H91" s="32"/>
      <c r="I91" s="32"/>
      <c r="J91" s="32"/>
    </row>
    <row r="92" spans="2:10" x14ac:dyDescent="0.3">
      <c r="B92" s="32"/>
      <c r="C92" s="32"/>
      <c r="D92" s="32"/>
      <c r="E92" s="32"/>
      <c r="F92" s="32"/>
      <c r="G92" s="32"/>
      <c r="H92" s="32"/>
      <c r="I92" s="32"/>
      <c r="J92" s="32"/>
    </row>
    <row r="93" spans="2:10" x14ac:dyDescent="0.3">
      <c r="B93" s="32"/>
      <c r="C93" s="32"/>
      <c r="D93" s="32"/>
      <c r="E93" s="32"/>
      <c r="F93" s="32"/>
      <c r="G93" s="32"/>
      <c r="H93" s="32"/>
      <c r="I93" s="32"/>
      <c r="J93" s="32"/>
    </row>
    <row r="94" spans="2:10" x14ac:dyDescent="0.3">
      <c r="B94" s="32"/>
      <c r="C94" s="32"/>
      <c r="D94" s="32"/>
      <c r="E94" s="32"/>
      <c r="F94" s="32"/>
      <c r="G94" s="32"/>
      <c r="H94" s="32"/>
      <c r="I94" s="32"/>
      <c r="J94" s="32"/>
    </row>
    <row r="95" spans="2:10" x14ac:dyDescent="0.3">
      <c r="B95" s="32"/>
      <c r="C95" s="32"/>
      <c r="D95" s="32"/>
      <c r="E95" s="32"/>
      <c r="F95" s="32"/>
      <c r="G95" s="32"/>
      <c r="H95" s="32"/>
      <c r="I95" s="32"/>
      <c r="J95" s="32"/>
    </row>
    <row r="96" spans="2:10" x14ac:dyDescent="0.3">
      <c r="B96" s="32"/>
      <c r="C96" s="32"/>
      <c r="D96" s="32"/>
      <c r="E96" s="32"/>
      <c r="F96" s="32"/>
      <c r="G96" s="32"/>
      <c r="H96" s="32"/>
      <c r="I96" s="32"/>
      <c r="J96" s="32"/>
    </row>
    <row r="97" spans="2:10" x14ac:dyDescent="0.3">
      <c r="B97" s="32"/>
      <c r="C97" s="32"/>
      <c r="D97" s="32"/>
      <c r="E97" s="32"/>
      <c r="F97" s="32"/>
      <c r="G97" s="32"/>
      <c r="H97" s="32"/>
      <c r="I97" s="32"/>
      <c r="J97" s="32"/>
    </row>
    <row r="98" spans="2:10" x14ac:dyDescent="0.3">
      <c r="B98" s="32"/>
      <c r="C98" s="32"/>
      <c r="D98" s="32"/>
      <c r="E98" s="32"/>
      <c r="F98" s="32"/>
      <c r="G98" s="32"/>
      <c r="H98" s="32"/>
      <c r="I98" s="32"/>
      <c r="J98" s="32"/>
    </row>
    <row r="99" spans="2:10" x14ac:dyDescent="0.3">
      <c r="B99" s="32"/>
      <c r="C99" s="32"/>
      <c r="D99" s="32"/>
      <c r="E99" s="32"/>
      <c r="F99" s="32"/>
      <c r="G99" s="32"/>
      <c r="H99" s="32"/>
      <c r="I99" s="32"/>
      <c r="J99" s="32"/>
    </row>
    <row r="100" spans="2:10" x14ac:dyDescent="0.3">
      <c r="B100" s="32"/>
      <c r="C100" s="32"/>
      <c r="D100" s="32"/>
      <c r="E100" s="32"/>
      <c r="F100" s="32"/>
      <c r="G100" s="32"/>
      <c r="H100" s="32"/>
      <c r="I100" s="32"/>
      <c r="J100" s="32"/>
    </row>
    <row r="101" spans="2:10" x14ac:dyDescent="0.3"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2:10" x14ac:dyDescent="0.3">
      <c r="B102" s="32"/>
      <c r="C102" s="32"/>
      <c r="D102" s="32"/>
      <c r="E102" s="32"/>
      <c r="F102" s="32"/>
      <c r="G102" s="32"/>
      <c r="H102" s="32"/>
      <c r="I102" s="32"/>
      <c r="J102" s="32"/>
    </row>
    <row r="103" spans="2:10" x14ac:dyDescent="0.3">
      <c r="B103" s="32"/>
      <c r="C103" s="32"/>
      <c r="D103" s="32"/>
      <c r="E103" s="32"/>
      <c r="F103" s="32"/>
      <c r="G103" s="32"/>
      <c r="H103" s="32"/>
      <c r="I103" s="32"/>
      <c r="J103" s="32"/>
    </row>
    <row r="104" spans="2:10" x14ac:dyDescent="0.3">
      <c r="B104" s="32"/>
      <c r="C104" s="32"/>
      <c r="D104" s="32"/>
      <c r="E104" s="32"/>
      <c r="F104" s="32"/>
      <c r="G104" s="32"/>
      <c r="H104" s="32"/>
      <c r="I104" s="32"/>
      <c r="J104" s="32"/>
    </row>
    <row r="105" spans="2:10" x14ac:dyDescent="0.3">
      <c r="B105" s="32"/>
      <c r="C105" s="32"/>
      <c r="D105" s="32"/>
      <c r="E105" s="32"/>
      <c r="F105" s="32"/>
      <c r="G105" s="32"/>
      <c r="H105" s="32"/>
      <c r="I105" s="32"/>
      <c r="J105" s="32"/>
    </row>
    <row r="106" spans="2:10" x14ac:dyDescent="0.3">
      <c r="B106" s="32"/>
      <c r="C106" s="32"/>
      <c r="D106" s="32"/>
      <c r="E106" s="32"/>
      <c r="F106" s="32"/>
      <c r="G106" s="32"/>
      <c r="H106" s="32"/>
      <c r="I106" s="32"/>
      <c r="J106" s="32"/>
    </row>
    <row r="107" spans="2:10" x14ac:dyDescent="0.3">
      <c r="B107" s="32"/>
      <c r="C107" s="32"/>
      <c r="D107" s="32"/>
      <c r="E107" s="32"/>
      <c r="F107" s="32"/>
      <c r="G107" s="32"/>
      <c r="H107" s="32"/>
      <c r="I107" s="32"/>
      <c r="J107" s="32"/>
    </row>
    <row r="108" spans="2:10" x14ac:dyDescent="0.3">
      <c r="B108" s="32"/>
      <c r="C108" s="32"/>
      <c r="D108" s="32"/>
      <c r="E108" s="32"/>
      <c r="F108" s="32"/>
      <c r="G108" s="32"/>
      <c r="H108" s="32"/>
      <c r="I108" s="32"/>
      <c r="J108" s="32"/>
    </row>
    <row r="109" spans="2:10" x14ac:dyDescent="0.3">
      <c r="B109" s="32"/>
      <c r="C109" s="32"/>
      <c r="D109" s="32"/>
      <c r="E109" s="32"/>
      <c r="F109" s="32"/>
      <c r="G109" s="32"/>
      <c r="H109" s="32"/>
      <c r="I109" s="32"/>
      <c r="J109" s="32"/>
    </row>
    <row r="110" spans="2:10" x14ac:dyDescent="0.3">
      <c r="B110" s="32"/>
      <c r="C110" s="32"/>
      <c r="D110" s="32"/>
      <c r="E110" s="32"/>
      <c r="F110" s="32"/>
      <c r="G110" s="32"/>
      <c r="H110" s="32"/>
      <c r="I110" s="32"/>
      <c r="J110" s="32"/>
    </row>
    <row r="111" spans="2:10" x14ac:dyDescent="0.3">
      <c r="B111" s="32"/>
      <c r="C111" s="32"/>
      <c r="D111" s="32"/>
      <c r="E111" s="32"/>
      <c r="F111" s="32"/>
      <c r="G111" s="32"/>
      <c r="H111" s="32"/>
      <c r="I111" s="32"/>
      <c r="J111" s="32"/>
    </row>
    <row r="112" spans="2:10" x14ac:dyDescent="0.3">
      <c r="B112" s="32"/>
      <c r="C112" s="32"/>
      <c r="D112" s="32"/>
      <c r="E112" s="32"/>
      <c r="F112" s="32"/>
      <c r="G112" s="32"/>
      <c r="H112" s="32"/>
      <c r="I112" s="32"/>
      <c r="J112" s="32"/>
    </row>
    <row r="113" spans="2:10" x14ac:dyDescent="0.3">
      <c r="B113" s="32"/>
      <c r="C113" s="32"/>
      <c r="D113" s="32"/>
      <c r="E113" s="32"/>
      <c r="F113" s="32"/>
      <c r="G113" s="32"/>
      <c r="H113" s="32"/>
      <c r="I113" s="32"/>
      <c r="J113" s="32"/>
    </row>
    <row r="114" spans="2:10" x14ac:dyDescent="0.3">
      <c r="B114" s="32"/>
      <c r="C114" s="32"/>
      <c r="D114" s="32"/>
      <c r="E114" s="32"/>
      <c r="F114" s="32"/>
      <c r="G114" s="32"/>
      <c r="H114" s="32"/>
      <c r="I114" s="32"/>
      <c r="J114" s="32"/>
    </row>
    <row r="115" spans="2:10" x14ac:dyDescent="0.3">
      <c r="B115" s="32"/>
      <c r="C115" s="32"/>
      <c r="D115" s="32"/>
      <c r="E115" s="32"/>
      <c r="F115" s="32"/>
      <c r="G115" s="32"/>
      <c r="H115" s="32"/>
      <c r="I115" s="32"/>
      <c r="J115" s="32"/>
    </row>
    <row r="116" spans="2:10" x14ac:dyDescent="0.3">
      <c r="B116" s="32"/>
      <c r="C116" s="32"/>
      <c r="D116" s="32"/>
      <c r="E116" s="32"/>
      <c r="F116" s="32"/>
      <c r="G116" s="32"/>
      <c r="H116" s="32"/>
      <c r="I116" s="32"/>
      <c r="J116" s="32"/>
    </row>
    <row r="117" spans="2:10" x14ac:dyDescent="0.3">
      <c r="B117" s="32"/>
      <c r="C117" s="32"/>
      <c r="D117" s="32"/>
      <c r="E117" s="32"/>
      <c r="F117" s="32"/>
      <c r="G117" s="32"/>
      <c r="H117" s="32"/>
      <c r="I117" s="32"/>
      <c r="J117" s="32"/>
    </row>
    <row r="118" spans="2:10" x14ac:dyDescent="0.3">
      <c r="B118" s="32"/>
      <c r="C118" s="32"/>
      <c r="D118" s="32"/>
      <c r="E118" s="32"/>
      <c r="F118" s="32"/>
      <c r="G118" s="32"/>
      <c r="H118" s="32"/>
      <c r="I118" s="32"/>
      <c r="J118" s="32"/>
    </row>
    <row r="119" spans="2:10" x14ac:dyDescent="0.3">
      <c r="B119" s="32"/>
      <c r="C119" s="32"/>
      <c r="D119" s="32"/>
      <c r="E119" s="32"/>
      <c r="F119" s="32"/>
      <c r="G119" s="32"/>
      <c r="H119" s="32"/>
      <c r="I119" s="32"/>
      <c r="J119" s="32"/>
    </row>
    <row r="120" spans="2:10" x14ac:dyDescent="0.3">
      <c r="B120" s="32"/>
      <c r="C120" s="32"/>
      <c r="D120" s="32"/>
      <c r="E120" s="32"/>
      <c r="F120" s="32"/>
      <c r="G120" s="32"/>
      <c r="H120" s="32"/>
      <c r="I120" s="32"/>
      <c r="J120" s="32"/>
    </row>
    <row r="121" spans="2:10" x14ac:dyDescent="0.3"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2:10" x14ac:dyDescent="0.3">
      <c r="B122" s="32"/>
      <c r="C122" s="32"/>
      <c r="D122" s="32"/>
      <c r="E122" s="32"/>
      <c r="F122" s="32"/>
      <c r="G122" s="32"/>
      <c r="H122" s="32"/>
      <c r="I122" s="32"/>
      <c r="J122" s="32"/>
    </row>
    <row r="123" spans="2:10" x14ac:dyDescent="0.3">
      <c r="B123" s="32"/>
      <c r="C123" s="32"/>
      <c r="D123" s="32"/>
      <c r="E123" s="32"/>
      <c r="F123" s="32"/>
      <c r="G123" s="32"/>
      <c r="H123" s="32"/>
      <c r="I123" s="32"/>
      <c r="J123" s="32"/>
    </row>
    <row r="124" spans="2:10" x14ac:dyDescent="0.3">
      <c r="B124" s="32"/>
      <c r="C124" s="32"/>
      <c r="D124" s="32"/>
      <c r="E124" s="32"/>
      <c r="F124" s="32"/>
      <c r="G124" s="32"/>
      <c r="H124" s="32"/>
      <c r="I124" s="32"/>
      <c r="J124" s="32"/>
    </row>
    <row r="125" spans="2:10" x14ac:dyDescent="0.3">
      <c r="B125" s="32"/>
      <c r="C125" s="32"/>
      <c r="D125" s="32"/>
      <c r="E125" s="32"/>
      <c r="F125" s="32"/>
      <c r="G125" s="32"/>
      <c r="H125" s="32"/>
      <c r="I125" s="32"/>
      <c r="J125" s="32"/>
    </row>
    <row r="126" spans="2:10" x14ac:dyDescent="0.3">
      <c r="B126" s="32"/>
      <c r="C126" s="32"/>
      <c r="D126" s="32"/>
      <c r="E126" s="32"/>
      <c r="F126" s="32"/>
      <c r="G126" s="32"/>
      <c r="H126" s="32"/>
      <c r="I126" s="32"/>
      <c r="J126" s="32"/>
    </row>
    <row r="127" spans="2:10" x14ac:dyDescent="0.3">
      <c r="B127" s="32"/>
      <c r="C127" s="32"/>
      <c r="D127" s="32"/>
      <c r="E127" s="32"/>
      <c r="F127" s="32"/>
      <c r="G127" s="32"/>
      <c r="H127" s="32"/>
      <c r="I127" s="32"/>
      <c r="J127" s="32"/>
    </row>
    <row r="128" spans="2:10" x14ac:dyDescent="0.3">
      <c r="B128" s="32"/>
      <c r="C128" s="32"/>
      <c r="D128" s="32"/>
      <c r="E128" s="32"/>
      <c r="F128" s="32"/>
      <c r="G128" s="32"/>
      <c r="H128" s="32"/>
      <c r="I128" s="32"/>
      <c r="J128" s="32"/>
    </row>
    <row r="129" spans="2:10" x14ac:dyDescent="0.3">
      <c r="B129" s="32"/>
      <c r="C129" s="32"/>
      <c r="D129" s="32"/>
      <c r="E129" s="32"/>
      <c r="F129" s="32"/>
      <c r="G129" s="32"/>
      <c r="H129" s="32"/>
      <c r="I129" s="32"/>
      <c r="J129" s="32"/>
    </row>
    <row r="130" spans="2:10" x14ac:dyDescent="0.3">
      <c r="B130" s="32"/>
      <c r="C130" s="32"/>
      <c r="D130" s="32"/>
      <c r="E130" s="32"/>
      <c r="F130" s="32"/>
      <c r="G130" s="32"/>
      <c r="H130" s="32"/>
      <c r="I130" s="32"/>
      <c r="J130" s="32"/>
    </row>
    <row r="131" spans="2:10" x14ac:dyDescent="0.3">
      <c r="B131" s="32"/>
      <c r="C131" s="32"/>
      <c r="D131" s="32"/>
      <c r="E131" s="32"/>
      <c r="F131" s="32"/>
      <c r="G131" s="32"/>
      <c r="H131" s="32"/>
      <c r="I131" s="32"/>
      <c r="J131" s="32"/>
    </row>
    <row r="132" spans="2:10" x14ac:dyDescent="0.3">
      <c r="B132" s="32"/>
      <c r="C132" s="32"/>
      <c r="D132" s="32"/>
      <c r="E132" s="32"/>
      <c r="F132" s="32"/>
      <c r="G132" s="32"/>
      <c r="H132" s="32"/>
      <c r="I132" s="32"/>
      <c r="J132" s="32"/>
    </row>
    <row r="133" spans="2:10" x14ac:dyDescent="0.3">
      <c r="B133" s="32"/>
      <c r="C133" s="32"/>
      <c r="D133" s="32"/>
      <c r="E133" s="32"/>
      <c r="F133" s="32"/>
      <c r="G133" s="32"/>
      <c r="H133" s="32"/>
      <c r="I133" s="32"/>
      <c r="J133" s="32"/>
    </row>
    <row r="134" spans="2:10" x14ac:dyDescent="0.3">
      <c r="B134" s="32"/>
      <c r="C134" s="32"/>
      <c r="D134" s="32"/>
      <c r="E134" s="32"/>
      <c r="F134" s="32"/>
      <c r="G134" s="32"/>
      <c r="H134" s="32"/>
      <c r="I134" s="32"/>
      <c r="J134" s="32"/>
    </row>
    <row r="135" spans="2:10" x14ac:dyDescent="0.3">
      <c r="B135" s="32"/>
      <c r="C135" s="32"/>
      <c r="D135" s="32"/>
      <c r="E135" s="32"/>
      <c r="F135" s="32"/>
      <c r="G135" s="32"/>
      <c r="H135" s="32"/>
      <c r="I135" s="32"/>
      <c r="J135" s="32"/>
    </row>
    <row r="136" spans="2:10" x14ac:dyDescent="0.3">
      <c r="B136" s="32"/>
      <c r="C136" s="32"/>
      <c r="D136" s="32"/>
      <c r="E136" s="32"/>
      <c r="F136" s="32"/>
      <c r="G136" s="32"/>
      <c r="H136" s="32"/>
      <c r="I136" s="32"/>
      <c r="J136" s="32"/>
    </row>
    <row r="137" spans="2:10" x14ac:dyDescent="0.3">
      <c r="B137" s="32"/>
      <c r="C137" s="32"/>
      <c r="D137" s="32"/>
      <c r="E137" s="32"/>
      <c r="F137" s="32"/>
      <c r="G137" s="32"/>
      <c r="H137" s="32"/>
      <c r="I137" s="32"/>
      <c r="J137" s="32"/>
    </row>
    <row r="138" spans="2:10" x14ac:dyDescent="0.3">
      <c r="B138" s="32"/>
      <c r="C138" s="32"/>
      <c r="D138" s="32"/>
      <c r="E138" s="32"/>
      <c r="F138" s="32"/>
      <c r="G138" s="32"/>
      <c r="H138" s="32"/>
      <c r="I138" s="32"/>
      <c r="J138" s="32"/>
    </row>
    <row r="139" spans="2:10" x14ac:dyDescent="0.3">
      <c r="B139" s="32"/>
      <c r="C139" s="32"/>
      <c r="D139" s="32"/>
      <c r="E139" s="32"/>
      <c r="F139" s="32"/>
      <c r="G139" s="32"/>
      <c r="H139" s="32"/>
      <c r="I139" s="32"/>
      <c r="J139" s="32"/>
    </row>
    <row r="140" spans="2:10" x14ac:dyDescent="0.3">
      <c r="B140" s="32"/>
      <c r="C140" s="32"/>
      <c r="D140" s="32"/>
      <c r="E140" s="32"/>
      <c r="F140" s="32"/>
      <c r="G140" s="32"/>
      <c r="H140" s="32"/>
      <c r="I140" s="32"/>
      <c r="J140" s="32"/>
    </row>
    <row r="141" spans="2:10" x14ac:dyDescent="0.3"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2:10" x14ac:dyDescent="0.3">
      <c r="B142" s="32"/>
      <c r="C142" s="32"/>
      <c r="D142" s="32"/>
      <c r="E142" s="32"/>
      <c r="F142" s="32"/>
      <c r="G142" s="32"/>
      <c r="H142" s="32"/>
      <c r="I142" s="32"/>
      <c r="J142" s="32"/>
    </row>
    <row r="143" spans="2:10" x14ac:dyDescent="0.3">
      <c r="B143" s="32"/>
      <c r="C143" s="32"/>
      <c r="D143" s="32"/>
      <c r="E143" s="32"/>
      <c r="F143" s="32"/>
      <c r="G143" s="32"/>
      <c r="H143" s="32"/>
      <c r="I143" s="32"/>
      <c r="J143" s="32"/>
    </row>
    <row r="144" spans="2:10" x14ac:dyDescent="0.3">
      <c r="B144" s="32"/>
      <c r="C144" s="32"/>
      <c r="D144" s="32"/>
      <c r="E144" s="32"/>
      <c r="F144" s="32"/>
      <c r="G144" s="32"/>
      <c r="H144" s="32"/>
      <c r="I144" s="32"/>
      <c r="J144" s="32"/>
    </row>
    <row r="145" spans="2:10" x14ac:dyDescent="0.3">
      <c r="B145" s="32"/>
      <c r="C145" s="32"/>
      <c r="D145" s="32"/>
      <c r="E145" s="32"/>
      <c r="F145" s="32"/>
      <c r="G145" s="32"/>
      <c r="H145" s="32"/>
      <c r="I145" s="32"/>
      <c r="J145" s="32"/>
    </row>
    <row r="146" spans="2:10" x14ac:dyDescent="0.3">
      <c r="B146" s="32"/>
      <c r="C146" s="32"/>
      <c r="D146" s="32"/>
      <c r="E146" s="32"/>
      <c r="F146" s="32"/>
      <c r="G146" s="32"/>
      <c r="H146" s="32"/>
      <c r="I146" s="32"/>
      <c r="J146" s="32"/>
    </row>
    <row r="147" spans="2:10" x14ac:dyDescent="0.3">
      <c r="B147" s="32"/>
      <c r="C147" s="32"/>
      <c r="D147" s="32"/>
      <c r="E147" s="32"/>
      <c r="F147" s="32"/>
      <c r="G147" s="32"/>
      <c r="H147" s="32"/>
      <c r="I147" s="32"/>
      <c r="J147" s="32"/>
    </row>
    <row r="148" spans="2:10" x14ac:dyDescent="0.3">
      <c r="B148" s="32"/>
      <c r="C148" s="32"/>
      <c r="D148" s="32"/>
      <c r="E148" s="32"/>
      <c r="F148" s="32"/>
      <c r="G148" s="32"/>
      <c r="H148" s="32"/>
      <c r="I148" s="32"/>
      <c r="J148" s="32"/>
    </row>
    <row r="149" spans="2:10" x14ac:dyDescent="0.3">
      <c r="B149" s="32"/>
      <c r="C149" s="32"/>
      <c r="D149" s="32"/>
      <c r="E149" s="32"/>
      <c r="F149" s="32"/>
      <c r="G149" s="32"/>
      <c r="H149" s="32"/>
      <c r="I149" s="32"/>
      <c r="J149" s="32"/>
    </row>
    <row r="150" spans="2:10" x14ac:dyDescent="0.3">
      <c r="B150" s="32"/>
      <c r="C150" s="32"/>
      <c r="D150" s="32"/>
      <c r="E150" s="32"/>
      <c r="F150" s="32"/>
      <c r="G150" s="32"/>
      <c r="H150" s="32"/>
      <c r="I150" s="32"/>
      <c r="J150" s="32"/>
    </row>
    <row r="151" spans="2:10" x14ac:dyDescent="0.3">
      <c r="B151" s="32"/>
      <c r="C151" s="32"/>
      <c r="D151" s="32"/>
      <c r="E151" s="32"/>
      <c r="F151" s="32"/>
      <c r="G151" s="32"/>
      <c r="H151" s="32"/>
      <c r="I151" s="32"/>
      <c r="J151" s="32"/>
    </row>
    <row r="152" spans="2:10" x14ac:dyDescent="0.3">
      <c r="B152" s="32"/>
      <c r="C152" s="32"/>
      <c r="D152" s="32"/>
      <c r="E152" s="32"/>
      <c r="F152" s="32"/>
      <c r="G152" s="32"/>
      <c r="H152" s="32"/>
      <c r="I152" s="32"/>
      <c r="J152" s="32"/>
    </row>
    <row r="153" spans="2:10" x14ac:dyDescent="0.3">
      <c r="B153" s="32"/>
      <c r="C153" s="32"/>
      <c r="D153" s="32"/>
      <c r="E153" s="32"/>
      <c r="F153" s="32"/>
      <c r="G153" s="32"/>
      <c r="H153" s="32"/>
      <c r="I153" s="32"/>
      <c r="J153" s="32"/>
    </row>
    <row r="154" spans="2:10" x14ac:dyDescent="0.3">
      <c r="B154" s="32"/>
      <c r="C154" s="32"/>
      <c r="D154" s="32"/>
      <c r="E154" s="32"/>
      <c r="F154" s="32"/>
      <c r="G154" s="32"/>
      <c r="H154" s="32"/>
      <c r="I154" s="32"/>
      <c r="J154" s="32"/>
    </row>
    <row r="155" spans="2:10" x14ac:dyDescent="0.3">
      <c r="B155" s="32"/>
      <c r="C155" s="32"/>
      <c r="D155" s="32"/>
      <c r="E155" s="32"/>
      <c r="F155" s="32"/>
      <c r="G155" s="32"/>
      <c r="H155" s="32"/>
      <c r="I155" s="32"/>
      <c r="J155" s="32"/>
    </row>
    <row r="156" spans="2:10" x14ac:dyDescent="0.3">
      <c r="B156" s="32"/>
      <c r="C156" s="32"/>
      <c r="D156" s="32"/>
      <c r="E156" s="32"/>
      <c r="F156" s="32"/>
      <c r="G156" s="32"/>
      <c r="H156" s="32"/>
      <c r="I156" s="32"/>
      <c r="J156" s="32"/>
    </row>
    <row r="157" spans="2:10" x14ac:dyDescent="0.3">
      <c r="B157" s="32"/>
      <c r="C157" s="32"/>
      <c r="D157" s="32"/>
      <c r="E157" s="32"/>
      <c r="F157" s="32"/>
      <c r="G157" s="32"/>
      <c r="H157" s="32"/>
      <c r="I157" s="32"/>
      <c r="J157" s="32"/>
    </row>
    <row r="158" spans="2:10" x14ac:dyDescent="0.3">
      <c r="B158" s="32"/>
      <c r="C158" s="32"/>
      <c r="D158" s="32"/>
      <c r="E158" s="32"/>
      <c r="F158" s="32"/>
      <c r="G158" s="32"/>
      <c r="H158" s="32"/>
      <c r="I158" s="32"/>
      <c r="J158" s="32"/>
    </row>
    <row r="159" spans="2:10" x14ac:dyDescent="0.3">
      <c r="B159" s="32"/>
      <c r="C159" s="32"/>
      <c r="D159" s="32"/>
      <c r="E159" s="32"/>
      <c r="F159" s="32"/>
      <c r="G159" s="32"/>
      <c r="H159" s="32"/>
      <c r="I159" s="32"/>
      <c r="J159" s="32"/>
    </row>
    <row r="160" spans="2:10" x14ac:dyDescent="0.3">
      <c r="B160" s="32"/>
      <c r="C160" s="32"/>
      <c r="D160" s="32"/>
      <c r="E160" s="32"/>
      <c r="F160" s="32"/>
      <c r="G160" s="32"/>
      <c r="H160" s="32"/>
      <c r="I160" s="32"/>
      <c r="J160" s="32"/>
    </row>
  </sheetData>
  <autoFilter ref="A1:AS67" xr:uid="{7C947CBD-D2CB-4668-859C-023CB5A5FD51}">
    <sortState ref="A2:AS68">
      <sortCondition ref="A1:A67"/>
    </sortState>
  </autoFilter>
  <mergeCells count="2">
    <mergeCell ref="B78:C78"/>
    <mergeCell ref="B79:C79"/>
  </mergeCells>
  <conditionalFormatting sqref="K2:Y66">
    <cfRule type="containsText" dxfId="35" priority="101" operator="containsText" text="N">
      <formula>NOT(ISERROR(SEARCH("N",K2)))</formula>
    </cfRule>
    <cfRule type="containsText" dxfId="34" priority="102" operator="containsText" text="Y">
      <formula>NOT(ISERROR(SEARCH("Y",K2)))</formula>
    </cfRule>
  </conditionalFormatting>
  <conditionalFormatting sqref="AA2:AA65">
    <cfRule type="containsText" dxfId="33" priority="99" operator="containsText" text="No">
      <formula>NOT(ISERROR(SEARCH("No",AA2)))</formula>
    </cfRule>
  </conditionalFormatting>
  <conditionalFormatting sqref="D66">
    <cfRule type="colorScale" priority="9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66">
    <cfRule type="colorScale" priority="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A70">
    <cfRule type="containsText" dxfId="32" priority="74" operator="containsText" text="No">
      <formula>NOT(ISERROR(SEARCH("No",AA70)))</formula>
    </cfRule>
  </conditionalFormatting>
  <conditionalFormatting sqref="B2:D65 F2:F65">
    <cfRule type="colorScale" priority="1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J65">
    <cfRule type="colorScale" priority="1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2:AB66">
    <cfRule type="colorScale" priority="5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5">
    <cfRule type="colorScale" priority="1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5">
    <cfRule type="colorScale" priority="1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5">
    <cfRule type="colorScale" priority="1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6">
    <cfRule type="colorScale" priority="1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66">
    <cfRule type="colorScale" priority="1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6">
    <cfRule type="colorScale" priority="1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6">
    <cfRule type="colorScale" priority="1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66">
    <cfRule type="colorScale" priority="1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66">
    <cfRule type="colorScale" priority="1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69:E69 D2:D67">
    <cfRule type="colorScale" priority="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B67 B69">
    <cfRule type="colorScale" priority="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:C67 C69">
    <cfRule type="colorScale" priority="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69:G69 F2:F67">
    <cfRule type="colorScale" priority="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7 H69">
    <cfRule type="colorScale" priority="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67 I69">
    <cfRule type="colorScale" priority="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67 J69">
    <cfRule type="colorScale" priority="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2:AB67 AB69">
    <cfRule type="colorScale" priority="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:Y67">
    <cfRule type="containsText" dxfId="31" priority="54" operator="containsText" text="Y">
      <formula>NOT(ISERROR(SEARCH("Y",N2)))</formula>
    </cfRule>
  </conditionalFormatting>
  <conditionalFormatting sqref="K2:Y67">
    <cfRule type="containsText" dxfId="30" priority="52" operator="containsText" text="N">
      <formula>NOT(ISERROR(SEARCH("N",K2)))</formula>
    </cfRule>
    <cfRule type="containsText" dxfId="29" priority="53" operator="containsText" text="Y">
      <formula>NOT(ISERROR(SEARCH("Y",K2)))</formula>
    </cfRule>
  </conditionalFormatting>
  <conditionalFormatting sqref="B1:B67">
    <cfRule type="colorScale" priority="5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67">
    <cfRule type="colorScale" priority="5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67">
    <cfRule type="colorScale" priority="4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7">
    <cfRule type="colorScale" priority="4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7">
    <cfRule type="colorScale" priority="4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67">
    <cfRule type="colorScale" priority="4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67">
    <cfRule type="colorScale" priority="4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7">
    <cfRule type="colorScale" priority="4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:AB67">
    <cfRule type="colorScale" priority="4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:AD67">
    <cfRule type="colorScale" priority="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:AE67">
    <cfRule type="colorScale" priority="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A2:AA67">
    <cfRule type="containsText" dxfId="28" priority="39" operator="containsText" text="Yes">
      <formula>NOT(ISERROR(SEARCH("Yes",AA2)))</formula>
    </cfRule>
  </conditionalFormatting>
  <conditionalFormatting sqref="Z2:Z67">
    <cfRule type="containsText" dxfId="27" priority="32" operator="containsText" text="0">
      <formula>NOT(ISERROR(SEARCH("0",Z2)))</formula>
    </cfRule>
    <cfRule type="containsText" dxfId="26" priority="33" operator="containsText" text="u">
      <formula>NOT(ISERROR(SEARCH("u",Z2)))</formula>
    </cfRule>
    <cfRule type="containsText" dxfId="25" priority="34" operator="containsText" text="i">
      <formula>NOT(ISERROR(SEARCH("i",Z2)))</formula>
    </cfRule>
    <cfRule type="containsText" dxfId="24" priority="35" operator="containsText" text="e">
      <formula>NOT(ISERROR(SEARCH("e",Z2)))</formula>
    </cfRule>
    <cfRule type="containsText" dxfId="23" priority="36" operator="containsText" text="a">
      <formula>NOT(ISERROR(SEARCH("a",Z2)))</formula>
    </cfRule>
    <cfRule type="containsText" dxfId="22" priority="37" operator="containsText" text="o">
      <formula>NOT(ISERROR(SEARCH("o",Z2)))</formula>
    </cfRule>
    <cfRule type="containsText" dxfId="21" priority="38" operator="containsText" text="1">
      <formula>NOT(ISERROR(SEARCH("1",Z2)))</formula>
    </cfRule>
  </conditionalFormatting>
  <conditionalFormatting sqref="AJ2:AJ67">
    <cfRule type="colorScale" priority="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40:AJ67 AJ2:AJ38">
    <cfRule type="colorScale" priority="3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2:AK67"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:AH67">
    <cfRule type="colorScale" priority="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:AN67">
    <cfRule type="colorScale" priority="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:AP67">
    <cfRule type="colorScale" priority="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:AQ67">
    <cfRule type="colorScale" priority="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2:AS18 AS20:AS25 AS29:AS30 AS32:AS33 AS35:AS38 AS40:AS42 AS45 AS47 AS49:AS52 AS54:AS56 AS58:AS61 AS63:AS67">
    <cfRule type="colorScale" priority="2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9">
    <cfRule type="colorScale" priority="2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2:AS67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36 AR38:AR41 AR43:AR44 AR47 AR54">
    <cfRule type="colorScale" priority="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67">
    <cfRule type="colorScale" priority="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A68">
    <cfRule type="containsText" dxfId="20" priority="15" operator="containsText" text="YES">
      <formula>NOT(ISERROR(SEARCH("YES",AA68)))</formula>
    </cfRule>
    <cfRule type="containsText" dxfId="19" priority="18" operator="containsText" text="No">
      <formula>NOT(ISERROR(SEARCH("No",AA68)))</formula>
    </cfRule>
  </conditionalFormatting>
  <conditionalFormatting sqref="N68:Y68">
    <cfRule type="containsText" dxfId="18" priority="16" operator="containsText" text="N">
      <formula>NOT(ISERROR(SEARCH("N",N68)))</formula>
    </cfRule>
    <cfRule type="containsText" dxfId="17" priority="17" operator="containsText" text="Y">
      <formula>NOT(ISERROR(SEARCH("Y",N68)))</formula>
    </cfRule>
  </conditionalFormatting>
  <conditionalFormatting sqref="B2:B68">
    <cfRule type="colorScale" priority="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68">
    <cfRule type="colorScale" priority="1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8">
    <cfRule type="colorScale" priority="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8">
    <cfRule type="colorScale" priority="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8">
    <cfRule type="colorScale" priority="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68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8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K68:Y68">
    <cfRule type="containsText" dxfId="16" priority="6" operator="containsText" text="Y">
      <formula>NOT(ISERROR(SEARCH("Y",K68)))</formula>
    </cfRule>
    <cfRule type="containsText" dxfId="15" priority="7" operator="containsText" text="N">
      <formula>NOT(ISERROR(SEARCH("N",K68)))</formula>
    </cfRule>
  </conditionalFormatting>
  <conditionalFormatting sqref="AB2:AB68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Z13:Z68">
    <cfRule type="containsText" dxfId="14" priority="1" operator="containsText" text="a">
      <formula>NOT(ISERROR(SEARCH("a",Z13)))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B1371-78F6-4163-A224-DD893AE064B9}">
  <dimension ref="A1:AS19"/>
  <sheetViews>
    <sheetView workbookViewId="0">
      <selection activeCell="A2" sqref="A2"/>
    </sheetView>
  </sheetViews>
  <sheetFormatPr defaultRowHeight="14.4" x14ac:dyDescent="0.3"/>
  <cols>
    <col min="1" max="1" width="31.44140625" customWidth="1"/>
    <col min="2" max="3" width="11" bestFit="1" customWidth="1"/>
    <col min="4" max="4" width="9.77734375" bestFit="1" customWidth="1"/>
    <col min="5" max="5" width="10.109375" bestFit="1" customWidth="1"/>
    <col min="6" max="6" width="9.77734375" bestFit="1" customWidth="1"/>
    <col min="7" max="7" width="10.109375" bestFit="1" customWidth="1"/>
    <col min="8" max="8" width="9.33203125" bestFit="1" customWidth="1"/>
    <col min="9" max="9" width="10" bestFit="1" customWidth="1"/>
    <col min="11" max="11" width="9.21875" bestFit="1" customWidth="1"/>
    <col min="12" max="12" width="5.21875" bestFit="1" customWidth="1"/>
    <col min="13" max="14" width="7.88671875" bestFit="1" customWidth="1"/>
    <col min="15" max="15" width="8" bestFit="1" customWidth="1"/>
    <col min="16" max="16" width="7.88671875" bestFit="1" customWidth="1"/>
    <col min="17" max="17" width="10.6640625" bestFit="1" customWidth="1"/>
    <col min="18" max="18" width="9.21875" bestFit="1" customWidth="1"/>
    <col min="19" max="19" width="8.21875" bestFit="1" customWidth="1"/>
    <col min="20" max="20" width="9.44140625" bestFit="1" customWidth="1"/>
    <col min="21" max="21" width="11.6640625" bestFit="1" customWidth="1"/>
    <col min="22" max="22" width="9.21875" bestFit="1" customWidth="1"/>
    <col min="23" max="23" width="16.44140625" bestFit="1" customWidth="1"/>
    <col min="24" max="24" width="10.44140625" bestFit="1" customWidth="1"/>
    <col min="25" max="25" width="8.44140625" bestFit="1" customWidth="1"/>
    <col min="26" max="26" width="10" bestFit="1" customWidth="1"/>
    <col min="27" max="27" width="18.5546875" bestFit="1" customWidth="1"/>
    <col min="28" max="28" width="11" bestFit="1" customWidth="1"/>
    <col min="29" max="29" width="15.5546875" bestFit="1" customWidth="1"/>
    <col min="30" max="30" width="10.33203125" bestFit="1" customWidth="1"/>
    <col min="31" max="31" width="12.109375" bestFit="1" customWidth="1"/>
    <col min="32" max="32" width="11.77734375" bestFit="1" customWidth="1"/>
    <col min="33" max="33" width="13" bestFit="1" customWidth="1"/>
    <col min="34" max="34" width="24.21875" bestFit="1" customWidth="1"/>
    <col min="36" max="36" width="23.44140625" bestFit="1" customWidth="1"/>
    <col min="37" max="37" width="22.109375" bestFit="1" customWidth="1"/>
    <col min="38" max="38" width="12.44140625" bestFit="1" customWidth="1"/>
    <col min="39" max="39" width="12.77734375" bestFit="1" customWidth="1"/>
    <col min="40" max="40" width="24.88671875" bestFit="1" customWidth="1"/>
    <col min="41" max="41" width="9.5546875" bestFit="1" customWidth="1"/>
    <col min="42" max="42" width="24.109375" bestFit="1" customWidth="1"/>
    <col min="43" max="43" width="22.77734375" bestFit="1" customWidth="1"/>
    <col min="44" max="44" width="14" bestFit="1" customWidth="1"/>
    <col min="45" max="45" width="16.6640625" bestFit="1" customWidth="1"/>
  </cols>
  <sheetData>
    <row r="1" spans="1:45" s="2" customFormat="1" ht="12" x14ac:dyDescent="0.25">
      <c r="A1" s="1" t="s">
        <v>0</v>
      </c>
      <c r="B1" s="1" t="s">
        <v>1</v>
      </c>
      <c r="C1" s="1" t="s">
        <v>2</v>
      </c>
      <c r="D1" s="1" t="s">
        <v>7</v>
      </c>
      <c r="E1" s="1" t="s">
        <v>6</v>
      </c>
      <c r="F1" s="1" t="s">
        <v>8</v>
      </c>
      <c r="G1" s="1" t="s">
        <v>9</v>
      </c>
      <c r="H1" s="1" t="s">
        <v>3</v>
      </c>
      <c r="I1" s="1" t="s">
        <v>4</v>
      </c>
      <c r="J1" s="1" t="s">
        <v>5</v>
      </c>
      <c r="K1" s="1" t="s">
        <v>11</v>
      </c>
      <c r="L1" s="1" t="s">
        <v>12</v>
      </c>
      <c r="M1" s="1" t="s">
        <v>10</v>
      </c>
      <c r="N1" s="1" t="s">
        <v>13</v>
      </c>
      <c r="O1" s="1" t="s">
        <v>14</v>
      </c>
      <c r="P1" s="1" t="s">
        <v>23</v>
      </c>
      <c r="Q1" s="1" t="s">
        <v>24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27</v>
      </c>
      <c r="AA1" s="1" t="s">
        <v>31</v>
      </c>
      <c r="AB1" s="1" t="s">
        <v>32</v>
      </c>
      <c r="AC1" s="1" t="s">
        <v>153</v>
      </c>
      <c r="AD1" s="1" t="s">
        <v>154</v>
      </c>
      <c r="AE1" s="1" t="s">
        <v>155</v>
      </c>
      <c r="AF1" s="1" t="s">
        <v>157</v>
      </c>
      <c r="AG1" s="1" t="s">
        <v>158</v>
      </c>
      <c r="AH1" s="1" t="s">
        <v>181</v>
      </c>
      <c r="AI1" s="1" t="s">
        <v>159</v>
      </c>
      <c r="AJ1" s="1" t="s">
        <v>182</v>
      </c>
      <c r="AK1" s="1" t="s">
        <v>183</v>
      </c>
      <c r="AL1" s="1" t="s">
        <v>179</v>
      </c>
      <c r="AM1" s="1" t="s">
        <v>184</v>
      </c>
      <c r="AN1" s="1" t="s">
        <v>185</v>
      </c>
      <c r="AO1" s="1" t="s">
        <v>180</v>
      </c>
      <c r="AP1" s="1" t="s">
        <v>186</v>
      </c>
      <c r="AQ1" s="1" t="s">
        <v>187</v>
      </c>
      <c r="AR1" s="2" t="s">
        <v>189</v>
      </c>
      <c r="AS1" s="2" t="s">
        <v>188</v>
      </c>
    </row>
    <row r="2" spans="1:45" s="9" customFormat="1" x14ac:dyDescent="0.3">
      <c r="A2" s="3" t="s">
        <v>94</v>
      </c>
      <c r="B2" s="8">
        <v>3.11</v>
      </c>
      <c r="C2" s="8">
        <v>3.25</v>
      </c>
      <c r="D2" s="8">
        <v>2.42</v>
      </c>
      <c r="E2" s="8">
        <v>3.67</v>
      </c>
      <c r="F2" s="8">
        <v>2.62</v>
      </c>
      <c r="G2" s="8">
        <v>3.71</v>
      </c>
      <c r="H2" s="12">
        <v>19.600000000000001</v>
      </c>
      <c r="I2" s="12">
        <v>20.2</v>
      </c>
      <c r="J2" s="12">
        <v>19.600000000000001</v>
      </c>
      <c r="K2" s="4" t="s">
        <v>25</v>
      </c>
      <c r="L2" s="4" t="s">
        <v>26</v>
      </c>
      <c r="M2" s="4" t="s">
        <v>26</v>
      </c>
      <c r="N2" s="4" t="s">
        <v>26</v>
      </c>
      <c r="O2" s="4" t="s">
        <v>26</v>
      </c>
      <c r="P2" s="4" t="s">
        <v>26</v>
      </c>
      <c r="Q2" s="4" t="s">
        <v>25</v>
      </c>
      <c r="R2" s="4" t="s">
        <v>25</v>
      </c>
      <c r="S2" s="4" t="s">
        <v>25</v>
      </c>
      <c r="T2" s="4" t="s">
        <v>25</v>
      </c>
      <c r="U2" s="4" t="s">
        <v>25</v>
      </c>
      <c r="V2" s="4" t="s">
        <v>25</v>
      </c>
      <c r="W2" s="4" t="s">
        <v>25</v>
      </c>
      <c r="X2" s="4" t="s">
        <v>25</v>
      </c>
      <c r="Y2" s="4" t="s">
        <v>25</v>
      </c>
      <c r="Z2" s="5"/>
      <c r="AA2" s="5" t="s">
        <v>77</v>
      </c>
      <c r="AB2" s="6">
        <v>30</v>
      </c>
      <c r="AC2" s="7"/>
      <c r="AD2" s="4">
        <v>39</v>
      </c>
      <c r="AE2" s="4">
        <v>29</v>
      </c>
      <c r="AF2" s="4">
        <v>1095</v>
      </c>
      <c r="AG2" s="4">
        <v>211</v>
      </c>
      <c r="AH2" s="8">
        <f t="shared" ref="AH2:AH19" si="0">(AG2/AF2)*100</f>
        <v>19.269406392694062</v>
      </c>
      <c r="AI2" s="4">
        <v>82</v>
      </c>
      <c r="AJ2" s="8">
        <f t="shared" ref="AJ2:AJ19" si="1">(AI2/AG2)*100</f>
        <v>38.862559241706165</v>
      </c>
      <c r="AK2" s="8">
        <f t="shared" ref="AK2:AK19" si="2">(AI2/AF2)*100</f>
        <v>7.4885844748858439</v>
      </c>
      <c r="AL2" s="4">
        <v>1564</v>
      </c>
      <c r="AM2" s="4">
        <v>139</v>
      </c>
      <c r="AN2" s="8">
        <f t="shared" ref="AN2:AN19" si="3">(AM2/AL2)*100</f>
        <v>8.8874680306905383</v>
      </c>
      <c r="AO2" s="4">
        <v>80</v>
      </c>
      <c r="AP2" s="8">
        <f t="shared" ref="AP2:AP19" si="4">(AO2/AM2)*100</f>
        <v>57.553956834532372</v>
      </c>
      <c r="AQ2" s="8">
        <f t="shared" ref="AQ2:AQ19" si="5">(AP2/AL2)*100</f>
        <v>3.6799205137169033</v>
      </c>
      <c r="AR2" s="10">
        <v>398000</v>
      </c>
      <c r="AS2" s="10">
        <v>398000</v>
      </c>
    </row>
    <row r="3" spans="1:45" s="9" customFormat="1" x14ac:dyDescent="0.3">
      <c r="A3" s="3" t="s">
        <v>109</v>
      </c>
      <c r="B3" s="8">
        <v>3.24</v>
      </c>
      <c r="C3" s="8">
        <v>3.38</v>
      </c>
      <c r="D3" s="8">
        <v>2.79</v>
      </c>
      <c r="E3" s="8">
        <v>3.72</v>
      </c>
      <c r="F3" s="8">
        <v>2.97</v>
      </c>
      <c r="G3" s="8">
        <v>3.78</v>
      </c>
      <c r="H3" s="12">
        <v>18.600000000000001</v>
      </c>
      <c r="I3" s="12">
        <v>19.2</v>
      </c>
      <c r="J3" s="12">
        <v>18.2</v>
      </c>
      <c r="K3" s="4" t="s">
        <v>25</v>
      </c>
      <c r="L3" s="4" t="s">
        <v>26</v>
      </c>
      <c r="M3" s="4" t="s">
        <v>26</v>
      </c>
      <c r="N3" s="4" t="s">
        <v>26</v>
      </c>
      <c r="O3" s="4" t="s">
        <v>26</v>
      </c>
      <c r="P3" s="4" t="s">
        <v>26</v>
      </c>
      <c r="Q3" s="4" t="s">
        <v>25</v>
      </c>
      <c r="R3" s="4" t="s">
        <v>26</v>
      </c>
      <c r="S3" s="4" t="s">
        <v>25</v>
      </c>
      <c r="T3" s="4" t="s">
        <v>25</v>
      </c>
      <c r="U3" s="4" t="s">
        <v>25</v>
      </c>
      <c r="V3" s="4" t="s">
        <v>26</v>
      </c>
      <c r="W3" s="4" t="s">
        <v>25</v>
      </c>
      <c r="X3" s="4" t="s">
        <v>25</v>
      </c>
      <c r="Y3" s="4" t="s">
        <v>25</v>
      </c>
      <c r="Z3" s="5" t="s">
        <v>169</v>
      </c>
      <c r="AA3" s="5" t="s">
        <v>77</v>
      </c>
      <c r="AB3" s="6">
        <v>30</v>
      </c>
      <c r="AC3" s="7" t="s">
        <v>47</v>
      </c>
      <c r="AD3" s="4">
        <v>9</v>
      </c>
      <c r="AE3" s="4">
        <v>54</v>
      </c>
      <c r="AF3" s="4">
        <v>29</v>
      </c>
      <c r="AG3" s="4">
        <v>22</v>
      </c>
      <c r="AH3" s="8">
        <f t="shared" si="0"/>
        <v>75.862068965517238</v>
      </c>
      <c r="AI3" s="4">
        <v>17</v>
      </c>
      <c r="AJ3" s="8">
        <f t="shared" si="1"/>
        <v>77.272727272727266</v>
      </c>
      <c r="AK3" s="8">
        <f t="shared" si="2"/>
        <v>58.620689655172406</v>
      </c>
      <c r="AL3" s="4">
        <v>1702</v>
      </c>
      <c r="AM3" s="4">
        <v>285</v>
      </c>
      <c r="AN3" s="8">
        <f t="shared" si="3"/>
        <v>16.745005875440658</v>
      </c>
      <c r="AO3" s="4">
        <v>168</v>
      </c>
      <c r="AP3" s="8">
        <f t="shared" si="4"/>
        <v>58.947368421052623</v>
      </c>
      <c r="AQ3" s="8">
        <f t="shared" si="5"/>
        <v>3.4634176510606713</v>
      </c>
      <c r="AR3" s="10">
        <v>374600</v>
      </c>
      <c r="AS3" s="10">
        <v>374600</v>
      </c>
    </row>
    <row r="4" spans="1:45" s="9" customFormat="1" x14ac:dyDescent="0.3">
      <c r="A4" s="3" t="s">
        <v>137</v>
      </c>
      <c r="B4" s="8">
        <v>3.29</v>
      </c>
      <c r="C4" s="8">
        <v>3.46</v>
      </c>
      <c r="D4" s="8">
        <v>2.62</v>
      </c>
      <c r="E4" s="8">
        <v>4</v>
      </c>
      <c r="F4" s="8">
        <v>2.88</v>
      </c>
      <c r="G4" s="8">
        <v>3.99</v>
      </c>
      <c r="H4" s="12">
        <v>17.399999999999999</v>
      </c>
      <c r="I4" s="12">
        <v>18.3</v>
      </c>
      <c r="J4" s="12">
        <v>17.7</v>
      </c>
      <c r="K4" s="4" t="s">
        <v>25</v>
      </c>
      <c r="L4" s="4" t="s">
        <v>26</v>
      </c>
      <c r="M4" s="4" t="s">
        <v>26</v>
      </c>
      <c r="N4" s="4" t="s">
        <v>26</v>
      </c>
      <c r="O4" s="4" t="s">
        <v>26</v>
      </c>
      <c r="P4" s="4" t="s">
        <v>26</v>
      </c>
      <c r="Q4" s="4" t="s">
        <v>25</v>
      </c>
      <c r="R4" s="4" t="s">
        <v>25</v>
      </c>
      <c r="S4" s="4" t="s">
        <v>25</v>
      </c>
      <c r="T4" s="4" t="s">
        <v>25</v>
      </c>
      <c r="U4" s="4" t="s">
        <v>25</v>
      </c>
      <c r="V4" s="4" t="s">
        <v>25</v>
      </c>
      <c r="W4" s="4" t="s">
        <v>25</v>
      </c>
      <c r="X4" s="4" t="s">
        <v>25</v>
      </c>
      <c r="Y4" s="4" t="s">
        <v>25</v>
      </c>
      <c r="Z4" s="5" t="s">
        <v>176</v>
      </c>
      <c r="AA4" s="5" t="s">
        <v>77</v>
      </c>
      <c r="AB4" s="6">
        <v>0</v>
      </c>
      <c r="AC4" s="7" t="s">
        <v>66</v>
      </c>
      <c r="AD4" s="4">
        <v>39</v>
      </c>
      <c r="AE4" s="4">
        <v>2</v>
      </c>
      <c r="AF4" s="4">
        <v>77</v>
      </c>
      <c r="AG4" s="4">
        <v>63</v>
      </c>
      <c r="AH4" s="8">
        <f t="shared" si="0"/>
        <v>81.818181818181827</v>
      </c>
      <c r="AI4" s="4">
        <v>42</v>
      </c>
      <c r="AJ4" s="8">
        <f t="shared" si="1"/>
        <v>66.666666666666657</v>
      </c>
      <c r="AK4" s="8">
        <f t="shared" si="2"/>
        <v>54.54545454545454</v>
      </c>
      <c r="AL4" s="4">
        <v>286</v>
      </c>
      <c r="AM4" s="4">
        <v>4</v>
      </c>
      <c r="AN4" s="8">
        <f t="shared" si="3"/>
        <v>1.3986013986013985</v>
      </c>
      <c r="AO4" s="4">
        <v>1</v>
      </c>
      <c r="AP4" s="8">
        <f t="shared" si="4"/>
        <v>25</v>
      </c>
      <c r="AQ4" s="8">
        <f t="shared" si="5"/>
        <v>8.7412587412587417</v>
      </c>
      <c r="AR4" s="10">
        <v>120700</v>
      </c>
      <c r="AS4" s="10">
        <v>158600</v>
      </c>
    </row>
    <row r="5" spans="1:45" s="9" customFormat="1" x14ac:dyDescent="0.3">
      <c r="A5" s="3" t="s">
        <v>111</v>
      </c>
      <c r="B5" s="8">
        <v>3.3</v>
      </c>
      <c r="C5" s="8">
        <v>3.41</v>
      </c>
      <c r="D5" s="8">
        <v>2.64</v>
      </c>
      <c r="E5" s="8">
        <v>3.89</v>
      </c>
      <c r="F5" s="8">
        <v>2.83</v>
      </c>
      <c r="G5" s="8">
        <v>3.88</v>
      </c>
      <c r="H5" s="12">
        <v>19.8</v>
      </c>
      <c r="I5" s="12">
        <v>20</v>
      </c>
      <c r="J5" s="12">
        <v>19.5</v>
      </c>
      <c r="K5" s="4" t="s">
        <v>25</v>
      </c>
      <c r="L5" s="4" t="s">
        <v>26</v>
      </c>
      <c r="M5" s="4" t="s">
        <v>26</v>
      </c>
      <c r="N5" s="4" t="s">
        <v>26</v>
      </c>
      <c r="O5" s="4" t="s">
        <v>26</v>
      </c>
      <c r="P5" s="4" t="s">
        <v>26</v>
      </c>
      <c r="Q5" s="4" t="s">
        <v>26</v>
      </c>
      <c r="R5" s="4" t="s">
        <v>25</v>
      </c>
      <c r="S5" s="4" t="s">
        <v>25</v>
      </c>
      <c r="T5" s="4" t="s">
        <v>25</v>
      </c>
      <c r="U5" s="4" t="s">
        <v>25</v>
      </c>
      <c r="V5" s="4" t="s">
        <v>25</v>
      </c>
      <c r="W5" s="4" t="s">
        <v>25</v>
      </c>
      <c r="X5" s="4" t="s">
        <v>25</v>
      </c>
      <c r="Y5" s="4" t="s">
        <v>25</v>
      </c>
      <c r="Z5" s="5" t="s">
        <v>170</v>
      </c>
      <c r="AA5" s="5" t="s">
        <v>74</v>
      </c>
      <c r="AB5" s="6">
        <v>0</v>
      </c>
      <c r="AC5" s="7" t="s">
        <v>49</v>
      </c>
      <c r="AD5" s="4">
        <v>27</v>
      </c>
      <c r="AE5" s="4">
        <v>70</v>
      </c>
      <c r="AF5" s="4">
        <v>150</v>
      </c>
      <c r="AG5" s="4">
        <v>75</v>
      </c>
      <c r="AH5" s="8">
        <f t="shared" si="0"/>
        <v>50</v>
      </c>
      <c r="AI5" s="4">
        <v>58</v>
      </c>
      <c r="AJ5" s="8">
        <f t="shared" si="1"/>
        <v>77.333333333333329</v>
      </c>
      <c r="AK5" s="8">
        <f t="shared" si="2"/>
        <v>38.666666666666664</v>
      </c>
      <c r="AL5" s="4">
        <v>3326</v>
      </c>
      <c r="AM5" s="4">
        <v>256</v>
      </c>
      <c r="AN5" s="8">
        <f t="shared" si="3"/>
        <v>7.6969332531569457</v>
      </c>
      <c r="AO5" s="4">
        <v>186</v>
      </c>
      <c r="AP5" s="8">
        <f t="shared" si="4"/>
        <v>72.65625</v>
      </c>
      <c r="AQ5" s="8">
        <f t="shared" si="5"/>
        <v>2.1844933854479853</v>
      </c>
      <c r="AR5" s="10">
        <v>422200</v>
      </c>
      <c r="AS5" s="10">
        <v>422200</v>
      </c>
    </row>
    <row r="6" spans="1:45" s="9" customFormat="1" x14ac:dyDescent="0.3">
      <c r="A6" s="3" t="s">
        <v>128</v>
      </c>
      <c r="B6" s="8">
        <v>3.31</v>
      </c>
      <c r="C6" s="8">
        <v>3.43</v>
      </c>
      <c r="D6" s="8">
        <v>2.56</v>
      </c>
      <c r="E6" s="8">
        <v>3.99</v>
      </c>
      <c r="F6" s="8">
        <v>2.76</v>
      </c>
      <c r="G6" s="8">
        <v>3.96</v>
      </c>
      <c r="H6" s="12">
        <v>19.5</v>
      </c>
      <c r="I6" s="12">
        <v>20.100000000000001</v>
      </c>
      <c r="J6" s="12">
        <v>19.2</v>
      </c>
      <c r="K6" s="4" t="s">
        <v>25</v>
      </c>
      <c r="L6" s="4" t="s">
        <v>26</v>
      </c>
      <c r="M6" s="4" t="s">
        <v>26</v>
      </c>
      <c r="N6" s="4" t="s">
        <v>26</v>
      </c>
      <c r="O6" s="4" t="s">
        <v>26</v>
      </c>
      <c r="P6" s="4" t="s">
        <v>26</v>
      </c>
      <c r="Q6" s="4" t="s">
        <v>26</v>
      </c>
      <c r="R6" s="4" t="s">
        <v>25</v>
      </c>
      <c r="S6" s="4" t="s">
        <v>25</v>
      </c>
      <c r="T6" s="4" t="s">
        <v>25</v>
      </c>
      <c r="U6" s="4" t="s">
        <v>25</v>
      </c>
      <c r="V6" s="4" t="s">
        <v>25</v>
      </c>
      <c r="W6" s="4" t="s">
        <v>25</v>
      </c>
      <c r="X6" s="4" t="s">
        <v>25</v>
      </c>
      <c r="Y6" s="4" t="s">
        <v>25</v>
      </c>
      <c r="Z6" s="5"/>
      <c r="AA6" s="5" t="s">
        <v>78</v>
      </c>
      <c r="AB6" s="6">
        <v>0</v>
      </c>
      <c r="AC6" s="7" t="s">
        <v>59</v>
      </c>
      <c r="AD6" s="4">
        <v>52</v>
      </c>
      <c r="AE6" s="4">
        <v>0</v>
      </c>
      <c r="AF6" s="4">
        <v>359</v>
      </c>
      <c r="AG6" s="4">
        <v>249</v>
      </c>
      <c r="AH6" s="8">
        <f t="shared" si="0"/>
        <v>69.359331476323121</v>
      </c>
      <c r="AI6" s="4" t="s">
        <v>160</v>
      </c>
      <c r="AJ6" s="8" t="e">
        <f t="shared" si="1"/>
        <v>#VALUE!</v>
      </c>
      <c r="AK6" s="8" t="e">
        <f t="shared" si="2"/>
        <v>#VALUE!</v>
      </c>
      <c r="AL6" s="4">
        <v>77</v>
      </c>
      <c r="AM6" s="4">
        <v>0</v>
      </c>
      <c r="AN6" s="8">
        <f t="shared" si="3"/>
        <v>0</v>
      </c>
      <c r="AO6" s="4">
        <v>0</v>
      </c>
      <c r="AP6" s="8" t="e">
        <f t="shared" si="4"/>
        <v>#DIV/0!</v>
      </c>
      <c r="AQ6" s="8" t="e">
        <f t="shared" si="5"/>
        <v>#DIV/0!</v>
      </c>
      <c r="AR6" s="10">
        <v>238700</v>
      </c>
      <c r="AS6" s="11" t="s">
        <v>160</v>
      </c>
    </row>
    <row r="7" spans="1:45" s="9" customFormat="1" x14ac:dyDescent="0.3">
      <c r="A7" s="3" t="s">
        <v>125</v>
      </c>
      <c r="B7" s="8">
        <v>3.38</v>
      </c>
      <c r="C7" s="8">
        <v>3.49</v>
      </c>
      <c r="D7" s="8">
        <v>2.86</v>
      </c>
      <c r="E7" s="8">
        <v>3.97</v>
      </c>
      <c r="F7" s="8">
        <v>3.02</v>
      </c>
      <c r="G7" s="8">
        <v>3.96</v>
      </c>
      <c r="H7" s="12">
        <v>21.1</v>
      </c>
      <c r="I7" s="12">
        <v>20.6</v>
      </c>
      <c r="J7" s="12">
        <v>21.3</v>
      </c>
      <c r="K7" s="4" t="s">
        <v>25</v>
      </c>
      <c r="L7" s="4" t="s">
        <v>26</v>
      </c>
      <c r="M7" s="4" t="s">
        <v>26</v>
      </c>
      <c r="N7" s="4" t="s">
        <v>26</v>
      </c>
      <c r="O7" s="4" t="s">
        <v>26</v>
      </c>
      <c r="P7" s="4" t="s">
        <v>26</v>
      </c>
      <c r="Q7" s="4" t="s">
        <v>25</v>
      </c>
      <c r="R7" s="4" t="s">
        <v>25</v>
      </c>
      <c r="S7" s="4" t="s">
        <v>25</v>
      </c>
      <c r="T7" s="4" t="s">
        <v>25</v>
      </c>
      <c r="U7" s="4" t="s">
        <v>25</v>
      </c>
      <c r="V7" s="4" t="s">
        <v>25</v>
      </c>
      <c r="W7" s="4" t="s">
        <v>25</v>
      </c>
      <c r="X7" s="4" t="s">
        <v>25</v>
      </c>
      <c r="Y7" s="4" t="s">
        <v>25</v>
      </c>
      <c r="Z7" s="5"/>
      <c r="AA7" s="5" t="s">
        <v>83</v>
      </c>
      <c r="AB7" s="6">
        <v>100</v>
      </c>
      <c r="AC7" s="7"/>
      <c r="AD7" s="4">
        <v>125</v>
      </c>
      <c r="AE7" s="4">
        <v>185</v>
      </c>
      <c r="AF7" s="4">
        <v>617</v>
      </c>
      <c r="AG7" s="4">
        <v>332</v>
      </c>
      <c r="AH7" s="8">
        <f t="shared" si="0"/>
        <v>53.808752025931931</v>
      </c>
      <c r="AI7" s="4">
        <v>232</v>
      </c>
      <c r="AJ7" s="8">
        <f t="shared" si="1"/>
        <v>69.879518072289159</v>
      </c>
      <c r="AK7" s="8">
        <f t="shared" si="2"/>
        <v>37.601296596434359</v>
      </c>
      <c r="AL7" s="4">
        <v>3293</v>
      </c>
      <c r="AM7" s="4">
        <v>817</v>
      </c>
      <c r="AN7" s="8">
        <f t="shared" si="3"/>
        <v>24.810203461888854</v>
      </c>
      <c r="AO7" s="4">
        <v>438</v>
      </c>
      <c r="AP7" s="8">
        <f t="shared" si="4"/>
        <v>53.610771113831092</v>
      </c>
      <c r="AQ7" s="8">
        <f t="shared" si="5"/>
        <v>1.6280222020598571</v>
      </c>
      <c r="AR7" s="10">
        <v>484800</v>
      </c>
      <c r="AS7" s="10">
        <v>484800</v>
      </c>
    </row>
    <row r="8" spans="1:45" s="9" customFormat="1" x14ac:dyDescent="0.3">
      <c r="A8" s="3" t="s">
        <v>90</v>
      </c>
      <c r="B8" s="8">
        <v>3.4</v>
      </c>
      <c r="C8" s="8">
        <v>3.49</v>
      </c>
      <c r="D8" s="8">
        <v>2.71</v>
      </c>
      <c r="E8" s="8">
        <v>3.95</v>
      </c>
      <c r="F8" s="8">
        <v>2.96</v>
      </c>
      <c r="G8" s="8">
        <v>3.93</v>
      </c>
      <c r="H8" s="12">
        <v>20.3</v>
      </c>
      <c r="I8" s="12">
        <v>20.8</v>
      </c>
      <c r="J8" s="12">
        <v>20.399999999999999</v>
      </c>
      <c r="K8" s="4" t="s">
        <v>25</v>
      </c>
      <c r="L8" s="4" t="s">
        <v>26</v>
      </c>
      <c r="M8" s="4" t="s">
        <v>26</v>
      </c>
      <c r="N8" s="4" t="s">
        <v>26</v>
      </c>
      <c r="O8" s="4" t="s">
        <v>26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  <c r="W8" s="4" t="s">
        <v>25</v>
      </c>
      <c r="X8" s="4" t="s">
        <v>25</v>
      </c>
      <c r="Y8" s="4" t="s">
        <v>25</v>
      </c>
      <c r="Z8" s="5"/>
      <c r="AA8" s="5" t="s">
        <v>76</v>
      </c>
      <c r="AB8" s="6">
        <v>20</v>
      </c>
      <c r="AC8" s="7" t="s">
        <v>34</v>
      </c>
      <c r="AD8" s="4">
        <v>111</v>
      </c>
      <c r="AE8" s="4">
        <v>24</v>
      </c>
      <c r="AF8" s="4">
        <v>1138</v>
      </c>
      <c r="AG8" s="4">
        <v>323</v>
      </c>
      <c r="AH8" s="8">
        <f t="shared" si="0"/>
        <v>28.383128295254835</v>
      </c>
      <c r="AI8" s="4">
        <v>159</v>
      </c>
      <c r="AJ8" s="8">
        <f t="shared" si="1"/>
        <v>49.226006191950468</v>
      </c>
      <c r="AK8" s="8">
        <f t="shared" si="2"/>
        <v>13.971880492091387</v>
      </c>
      <c r="AL8" s="4">
        <v>1563</v>
      </c>
      <c r="AM8" s="4">
        <v>258</v>
      </c>
      <c r="AN8" s="8">
        <f t="shared" si="3"/>
        <v>16.506717850287909</v>
      </c>
      <c r="AO8" s="4">
        <v>102</v>
      </c>
      <c r="AP8" s="8">
        <f t="shared" si="4"/>
        <v>39.534883720930232</v>
      </c>
      <c r="AQ8" s="8">
        <f t="shared" si="5"/>
        <v>2.5294231427338598</v>
      </c>
      <c r="AR8" s="10">
        <v>469100</v>
      </c>
      <c r="AS8" s="10">
        <v>469100</v>
      </c>
    </row>
    <row r="9" spans="1:45" s="9" customFormat="1" x14ac:dyDescent="0.3">
      <c r="A9" s="3" t="s">
        <v>107</v>
      </c>
      <c r="B9" s="8">
        <v>3.42</v>
      </c>
      <c r="C9" s="8">
        <v>3.54</v>
      </c>
      <c r="D9" s="8">
        <v>2.87</v>
      </c>
      <c r="E9" s="8">
        <v>3.89</v>
      </c>
      <c r="F9" s="8">
        <v>3.02</v>
      </c>
      <c r="G9" s="8">
        <v>3.92</v>
      </c>
      <c r="H9" s="12">
        <v>19.8</v>
      </c>
      <c r="I9" s="12">
        <v>19.899999999999999</v>
      </c>
      <c r="J9" s="12">
        <v>19.600000000000001</v>
      </c>
      <c r="K9" s="4" t="s">
        <v>25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5"/>
      <c r="AA9" s="5" t="s">
        <v>76</v>
      </c>
      <c r="AB9" s="6">
        <v>40</v>
      </c>
      <c r="AC9" s="7" t="s">
        <v>45</v>
      </c>
      <c r="AD9" s="4">
        <v>41</v>
      </c>
      <c r="AE9" s="4">
        <v>76</v>
      </c>
      <c r="AF9" s="4">
        <v>146</v>
      </c>
      <c r="AG9" s="4">
        <v>81</v>
      </c>
      <c r="AH9" s="8">
        <f t="shared" si="0"/>
        <v>55.479452054794521</v>
      </c>
      <c r="AI9" s="4">
        <v>57</v>
      </c>
      <c r="AJ9" s="8">
        <f t="shared" si="1"/>
        <v>70.370370370370367</v>
      </c>
      <c r="AK9" s="8">
        <f t="shared" si="2"/>
        <v>39.041095890410958</v>
      </c>
      <c r="AL9" s="4">
        <v>2831</v>
      </c>
      <c r="AM9" s="4">
        <v>286</v>
      </c>
      <c r="AN9" s="8">
        <f t="shared" si="3"/>
        <v>10.102437301306958</v>
      </c>
      <c r="AO9" s="4">
        <v>233</v>
      </c>
      <c r="AP9" s="8">
        <f t="shared" si="4"/>
        <v>81.468531468531467</v>
      </c>
      <c r="AQ9" s="8">
        <f t="shared" si="5"/>
        <v>2.877729829337035</v>
      </c>
      <c r="AR9" s="10">
        <v>256400</v>
      </c>
      <c r="AS9" s="10">
        <v>397000</v>
      </c>
    </row>
    <row r="10" spans="1:45" s="9" customFormat="1" x14ac:dyDescent="0.3">
      <c r="A10" s="3" t="s">
        <v>134</v>
      </c>
      <c r="B10" s="8">
        <v>3.42</v>
      </c>
      <c r="C10" s="8">
        <v>3.51</v>
      </c>
      <c r="D10" s="8">
        <v>2.85</v>
      </c>
      <c r="E10" s="8">
        <v>3.96</v>
      </c>
      <c r="F10" s="8">
        <v>2.96</v>
      </c>
      <c r="G10" s="8">
        <v>3.93</v>
      </c>
      <c r="H10" s="12">
        <v>20.7</v>
      </c>
      <c r="I10" s="12">
        <v>20.5</v>
      </c>
      <c r="J10" s="12">
        <v>20.6</v>
      </c>
      <c r="K10" s="4" t="s">
        <v>25</v>
      </c>
      <c r="L10" s="4" t="s">
        <v>26</v>
      </c>
      <c r="M10" s="4" t="s">
        <v>26</v>
      </c>
      <c r="N10" s="4" t="s">
        <v>26</v>
      </c>
      <c r="O10" s="4" t="s">
        <v>26</v>
      </c>
      <c r="P10" s="4" t="s">
        <v>26</v>
      </c>
      <c r="Q10" s="4" t="s">
        <v>25</v>
      </c>
      <c r="R10" s="4" t="s">
        <v>25</v>
      </c>
      <c r="S10" s="4" t="s">
        <v>25</v>
      </c>
      <c r="T10" s="4" t="s">
        <v>25</v>
      </c>
      <c r="U10" s="4" t="s">
        <v>25</v>
      </c>
      <c r="V10" s="4" t="s">
        <v>25</v>
      </c>
      <c r="W10" s="4" t="s">
        <v>25</v>
      </c>
      <c r="X10" s="4" t="s">
        <v>25</v>
      </c>
      <c r="Y10" s="4" t="s">
        <v>25</v>
      </c>
      <c r="Z10" s="5"/>
      <c r="AA10" s="5" t="s">
        <v>81</v>
      </c>
      <c r="AB10" s="6">
        <v>0</v>
      </c>
      <c r="AC10" s="7"/>
      <c r="AD10" s="4">
        <v>71</v>
      </c>
      <c r="AE10" s="4">
        <v>58</v>
      </c>
      <c r="AF10" s="4">
        <v>298</v>
      </c>
      <c r="AG10" s="4">
        <v>122</v>
      </c>
      <c r="AH10" s="8">
        <f t="shared" si="0"/>
        <v>40.939597315436245</v>
      </c>
      <c r="AI10" s="4">
        <v>105</v>
      </c>
      <c r="AJ10" s="8">
        <f t="shared" si="1"/>
        <v>86.065573770491795</v>
      </c>
      <c r="AK10" s="8">
        <f t="shared" si="2"/>
        <v>35.234899328859058</v>
      </c>
      <c r="AL10" s="4">
        <v>2583</v>
      </c>
      <c r="AM10" s="4">
        <v>228</v>
      </c>
      <c r="AN10" s="8">
        <f t="shared" si="3"/>
        <v>8.8269454123112663</v>
      </c>
      <c r="AO10" s="4">
        <v>191</v>
      </c>
      <c r="AP10" s="8">
        <f t="shared" si="4"/>
        <v>83.771929824561411</v>
      </c>
      <c r="AQ10" s="8">
        <f t="shared" si="5"/>
        <v>3.2432028580937438</v>
      </c>
      <c r="AR10" s="10">
        <v>337200</v>
      </c>
      <c r="AS10" s="10">
        <v>371600</v>
      </c>
    </row>
    <row r="11" spans="1:45" s="9" customFormat="1" x14ac:dyDescent="0.3">
      <c r="A11" s="3" t="s">
        <v>117</v>
      </c>
      <c r="B11" s="8">
        <v>3.43</v>
      </c>
      <c r="C11" s="8">
        <v>3.54</v>
      </c>
      <c r="D11" s="8">
        <v>2.62</v>
      </c>
      <c r="E11" s="8">
        <v>4</v>
      </c>
      <c r="F11" s="8">
        <v>2.88</v>
      </c>
      <c r="G11" s="8">
        <v>4</v>
      </c>
      <c r="H11" s="12">
        <v>19.3</v>
      </c>
      <c r="I11" s="12">
        <v>19.7</v>
      </c>
      <c r="J11" s="12">
        <v>18.7</v>
      </c>
      <c r="K11" s="4" t="s">
        <v>25</v>
      </c>
      <c r="L11" s="4" t="s">
        <v>26</v>
      </c>
      <c r="M11" s="4" t="s">
        <v>26</v>
      </c>
      <c r="N11" s="4" t="s">
        <v>26</v>
      </c>
      <c r="O11" s="4" t="s">
        <v>26</v>
      </c>
      <c r="P11" s="4" t="s">
        <v>26</v>
      </c>
      <c r="Q11" s="4" t="s">
        <v>26</v>
      </c>
      <c r="R11" s="4" t="s">
        <v>25</v>
      </c>
      <c r="S11" s="4" t="s">
        <v>25</v>
      </c>
      <c r="T11" s="4" t="s">
        <v>25</v>
      </c>
      <c r="U11" s="4" t="s">
        <v>25</v>
      </c>
      <c r="V11" s="4" t="s">
        <v>25</v>
      </c>
      <c r="W11" s="4" t="s">
        <v>25</v>
      </c>
      <c r="X11" s="4" t="s">
        <v>25</v>
      </c>
      <c r="Y11" s="4" t="s">
        <v>25</v>
      </c>
      <c r="Z11" s="5" t="s">
        <v>28</v>
      </c>
      <c r="AA11" s="5" t="s">
        <v>84</v>
      </c>
      <c r="AB11" s="6">
        <v>100</v>
      </c>
      <c r="AC11" s="7"/>
      <c r="AD11" s="4">
        <v>39</v>
      </c>
      <c r="AE11" s="4">
        <v>0</v>
      </c>
      <c r="AF11" s="4">
        <v>110</v>
      </c>
      <c r="AG11" s="4">
        <v>103</v>
      </c>
      <c r="AH11" s="8">
        <f t="shared" si="0"/>
        <v>93.63636363636364</v>
      </c>
      <c r="AI11" s="4">
        <v>44</v>
      </c>
      <c r="AJ11" s="8">
        <f t="shared" si="1"/>
        <v>42.718446601941743</v>
      </c>
      <c r="AK11" s="8">
        <f t="shared" si="2"/>
        <v>40</v>
      </c>
      <c r="AL11" s="4">
        <v>76</v>
      </c>
      <c r="AM11" s="4">
        <v>0</v>
      </c>
      <c r="AN11" s="8">
        <f t="shared" si="3"/>
        <v>0</v>
      </c>
      <c r="AO11" s="4">
        <v>0</v>
      </c>
      <c r="AP11" s="8" t="e">
        <f t="shared" si="4"/>
        <v>#DIV/0!</v>
      </c>
      <c r="AQ11" s="8" t="e">
        <f t="shared" si="5"/>
        <v>#DIV/0!</v>
      </c>
      <c r="AR11" s="10">
        <v>183900</v>
      </c>
      <c r="AS11" s="11" t="s">
        <v>160</v>
      </c>
    </row>
    <row r="12" spans="1:45" s="9" customFormat="1" x14ac:dyDescent="0.3">
      <c r="A12" s="3" t="s">
        <v>120</v>
      </c>
      <c r="B12" s="8">
        <v>3.44</v>
      </c>
      <c r="C12" s="8">
        <v>3.56</v>
      </c>
      <c r="D12" s="8">
        <v>3.02</v>
      </c>
      <c r="E12" s="8">
        <v>3.99</v>
      </c>
      <c r="F12" s="8">
        <v>3.32</v>
      </c>
      <c r="G12" s="8">
        <v>3.99</v>
      </c>
      <c r="H12" s="12">
        <v>19.399999999999999</v>
      </c>
      <c r="I12" s="12">
        <v>20.2</v>
      </c>
      <c r="J12" s="12">
        <v>19.100000000000001</v>
      </c>
      <c r="K12" s="4" t="s">
        <v>25</v>
      </c>
      <c r="L12" s="4" t="s">
        <v>26</v>
      </c>
      <c r="M12" s="4" t="s">
        <v>26</v>
      </c>
      <c r="N12" s="4" t="s">
        <v>26</v>
      </c>
      <c r="O12" s="4" t="s">
        <v>26</v>
      </c>
      <c r="P12" s="4" t="s">
        <v>26</v>
      </c>
      <c r="Q12" s="4" t="s">
        <v>25</v>
      </c>
      <c r="R12" s="4" t="s">
        <v>25</v>
      </c>
      <c r="S12" s="4" t="s">
        <v>25</v>
      </c>
      <c r="T12" s="4" t="s">
        <v>25</v>
      </c>
      <c r="U12" s="4" t="s">
        <v>25</v>
      </c>
      <c r="V12" s="4" t="s">
        <v>25</v>
      </c>
      <c r="W12" s="4" t="s">
        <v>25</v>
      </c>
      <c r="X12" s="4" t="s">
        <v>25</v>
      </c>
      <c r="Y12" s="4" t="s">
        <v>25</v>
      </c>
      <c r="Z12" s="5"/>
      <c r="AA12" s="5" t="s">
        <v>74</v>
      </c>
      <c r="AB12" s="6">
        <v>40</v>
      </c>
      <c r="AC12" s="7"/>
      <c r="AD12" s="4">
        <v>14</v>
      </c>
      <c r="AE12" s="4">
        <v>69</v>
      </c>
      <c r="AF12" s="4">
        <v>81</v>
      </c>
      <c r="AG12" s="4">
        <v>7</v>
      </c>
      <c r="AH12" s="8">
        <f t="shared" si="0"/>
        <v>8.6419753086419746</v>
      </c>
      <c r="AI12" s="4">
        <v>19</v>
      </c>
      <c r="AJ12" s="8">
        <f t="shared" si="1"/>
        <v>271.42857142857144</v>
      </c>
      <c r="AK12" s="8">
        <f t="shared" si="2"/>
        <v>23.456790123456788</v>
      </c>
      <c r="AL12" s="4">
        <v>1995</v>
      </c>
      <c r="AM12" s="4">
        <v>114</v>
      </c>
      <c r="AN12" s="8">
        <f t="shared" si="3"/>
        <v>5.7142857142857144</v>
      </c>
      <c r="AO12" s="4">
        <v>131</v>
      </c>
      <c r="AP12" s="8">
        <f t="shared" si="4"/>
        <v>114.91228070175438</v>
      </c>
      <c r="AQ12" s="8">
        <f t="shared" si="5"/>
        <v>5.7600140702633782</v>
      </c>
      <c r="AR12" s="10">
        <v>347200</v>
      </c>
      <c r="AS12" s="10">
        <v>347200</v>
      </c>
    </row>
    <row r="13" spans="1:45" s="9" customFormat="1" x14ac:dyDescent="0.3">
      <c r="A13" s="3" t="s">
        <v>104</v>
      </c>
      <c r="B13" s="8">
        <v>3.45</v>
      </c>
      <c r="C13" s="8">
        <v>3.54</v>
      </c>
      <c r="D13" s="8">
        <v>2.96</v>
      </c>
      <c r="E13" s="8">
        <v>4</v>
      </c>
      <c r="F13" s="8">
        <v>3</v>
      </c>
      <c r="G13" s="8">
        <v>4.01</v>
      </c>
      <c r="H13" s="12">
        <v>19.600000000000001</v>
      </c>
      <c r="I13" s="12">
        <v>19.8</v>
      </c>
      <c r="J13" s="12">
        <v>19.3</v>
      </c>
      <c r="K13" s="4" t="s">
        <v>25</v>
      </c>
      <c r="L13" s="4" t="s">
        <v>26</v>
      </c>
      <c r="M13" s="4" t="s">
        <v>26</v>
      </c>
      <c r="N13" s="4" t="s">
        <v>26</v>
      </c>
      <c r="O13" s="4" t="s">
        <v>26</v>
      </c>
      <c r="P13" s="4" t="s">
        <v>26</v>
      </c>
      <c r="Q13" s="4" t="s">
        <v>25</v>
      </c>
      <c r="R13" s="4" t="s">
        <v>25</v>
      </c>
      <c r="S13" s="4" t="s">
        <v>25</v>
      </c>
      <c r="T13" s="4" t="s">
        <v>25</v>
      </c>
      <c r="U13" s="4" t="s">
        <v>25</v>
      </c>
      <c r="V13" s="4" t="s">
        <v>25</v>
      </c>
      <c r="W13" s="4" t="s">
        <v>25</v>
      </c>
      <c r="X13" s="4" t="s">
        <v>25</v>
      </c>
      <c r="Y13" s="4" t="s">
        <v>25</v>
      </c>
      <c r="Z13" s="5" t="s">
        <v>167</v>
      </c>
      <c r="AA13" s="5" t="s">
        <v>74</v>
      </c>
      <c r="AB13" s="6">
        <v>100</v>
      </c>
      <c r="AC13" s="7" t="s">
        <v>42</v>
      </c>
      <c r="AD13" s="4">
        <v>70</v>
      </c>
      <c r="AE13" s="4">
        <v>33</v>
      </c>
      <c r="AF13" s="4">
        <v>188</v>
      </c>
      <c r="AG13" s="4">
        <v>131</v>
      </c>
      <c r="AH13" s="8">
        <f t="shared" si="0"/>
        <v>69.680851063829792</v>
      </c>
      <c r="AI13" s="4">
        <v>76</v>
      </c>
      <c r="AJ13" s="8">
        <f t="shared" si="1"/>
        <v>58.015267175572518</v>
      </c>
      <c r="AK13" s="8">
        <f t="shared" si="2"/>
        <v>40.425531914893611</v>
      </c>
      <c r="AL13" s="4">
        <v>1033</v>
      </c>
      <c r="AM13" s="4">
        <v>137</v>
      </c>
      <c r="AN13" s="8">
        <f t="shared" si="3"/>
        <v>13.262342691190707</v>
      </c>
      <c r="AO13" s="4">
        <v>76</v>
      </c>
      <c r="AP13" s="8">
        <f t="shared" si="4"/>
        <v>55.474452554744524</v>
      </c>
      <c r="AQ13" s="8">
        <f t="shared" si="5"/>
        <v>5.3702277400527123</v>
      </c>
      <c r="AR13" s="10">
        <v>276500</v>
      </c>
      <c r="AS13" s="10">
        <v>439100</v>
      </c>
    </row>
    <row r="14" spans="1:45" s="9" customFormat="1" x14ac:dyDescent="0.3">
      <c r="A14" s="3" t="s">
        <v>123</v>
      </c>
      <c r="B14" s="8">
        <v>3.48</v>
      </c>
      <c r="C14" s="8">
        <v>3.55</v>
      </c>
      <c r="D14" s="8">
        <v>2.62</v>
      </c>
      <c r="E14" s="8">
        <v>4</v>
      </c>
      <c r="F14" s="8">
        <v>2.77</v>
      </c>
      <c r="G14" s="8">
        <v>4</v>
      </c>
      <c r="H14" s="12">
        <v>21.3</v>
      </c>
      <c r="I14" s="12">
        <v>20.7</v>
      </c>
      <c r="J14" s="12">
        <v>21.4</v>
      </c>
      <c r="K14" s="4" t="s">
        <v>25</v>
      </c>
      <c r="L14" s="4" t="s">
        <v>26</v>
      </c>
      <c r="M14" s="4" t="s">
        <v>26</v>
      </c>
      <c r="N14" s="4" t="s">
        <v>26</v>
      </c>
      <c r="O14" s="4" t="s">
        <v>26</v>
      </c>
      <c r="P14" s="4" t="s">
        <v>26</v>
      </c>
      <c r="Q14" s="4" t="s">
        <v>25</v>
      </c>
      <c r="R14" s="4" t="s">
        <v>25</v>
      </c>
      <c r="S14" s="4" t="s">
        <v>25</v>
      </c>
      <c r="T14" s="4" t="s">
        <v>25</v>
      </c>
      <c r="U14" s="4" t="s">
        <v>25</v>
      </c>
      <c r="V14" s="4" t="s">
        <v>25</v>
      </c>
      <c r="W14" s="4" t="s">
        <v>25</v>
      </c>
      <c r="X14" s="4" t="s">
        <v>25</v>
      </c>
      <c r="Y14" s="4" t="s">
        <v>25</v>
      </c>
      <c r="Z14" s="5"/>
      <c r="AA14" s="5" t="s">
        <v>78</v>
      </c>
      <c r="AB14" s="6">
        <v>50</v>
      </c>
      <c r="AC14" s="7"/>
      <c r="AD14" s="4">
        <v>54</v>
      </c>
      <c r="AE14" s="4">
        <v>27</v>
      </c>
      <c r="AF14" s="4">
        <v>336</v>
      </c>
      <c r="AG14" s="4">
        <v>132</v>
      </c>
      <c r="AH14" s="8">
        <f t="shared" si="0"/>
        <v>39.285714285714285</v>
      </c>
      <c r="AI14" s="4">
        <v>73</v>
      </c>
      <c r="AJ14" s="8">
        <f t="shared" si="1"/>
        <v>55.303030303030297</v>
      </c>
      <c r="AK14" s="8">
        <f t="shared" si="2"/>
        <v>21.726190476190478</v>
      </c>
      <c r="AL14" s="4">
        <v>1598</v>
      </c>
      <c r="AM14" s="4">
        <v>185</v>
      </c>
      <c r="AN14" s="8">
        <f t="shared" si="3"/>
        <v>11.576971214017522</v>
      </c>
      <c r="AO14" s="4">
        <v>84</v>
      </c>
      <c r="AP14" s="8">
        <f t="shared" si="4"/>
        <v>45.405405405405411</v>
      </c>
      <c r="AQ14" s="8">
        <f t="shared" si="5"/>
        <v>2.841389574806346</v>
      </c>
      <c r="AR14" s="10">
        <v>291900</v>
      </c>
      <c r="AS14" s="10">
        <v>388300</v>
      </c>
    </row>
    <row r="15" spans="1:45" s="9" customFormat="1" x14ac:dyDescent="0.3">
      <c r="A15" s="3" t="s">
        <v>93</v>
      </c>
      <c r="B15" s="8">
        <v>3.48</v>
      </c>
      <c r="C15" s="8">
        <v>3.55</v>
      </c>
      <c r="D15" s="8">
        <v>3.1</v>
      </c>
      <c r="E15" s="8">
        <v>3.96</v>
      </c>
      <c r="F15" s="8">
        <v>3.17</v>
      </c>
      <c r="G15" s="8">
        <v>3.93</v>
      </c>
      <c r="H15" s="12">
        <v>21.9</v>
      </c>
      <c r="I15" s="12">
        <v>21.8</v>
      </c>
      <c r="J15" s="12">
        <v>21.8</v>
      </c>
      <c r="K15" s="4" t="s">
        <v>25</v>
      </c>
      <c r="L15" s="4" t="s">
        <v>26</v>
      </c>
      <c r="M15" s="4" t="s">
        <v>26</v>
      </c>
      <c r="N15" s="4" t="s">
        <v>26</v>
      </c>
      <c r="O15" s="4" t="s">
        <v>26</v>
      </c>
      <c r="P15" s="4" t="s">
        <v>25</v>
      </c>
      <c r="Q15" s="4" t="s">
        <v>25</v>
      </c>
      <c r="R15" s="4" t="s">
        <v>25</v>
      </c>
      <c r="S15" s="4" t="s">
        <v>25</v>
      </c>
      <c r="T15" s="4" t="s">
        <v>25</v>
      </c>
      <c r="U15" s="4" t="s">
        <v>25</v>
      </c>
      <c r="V15" s="4" t="s">
        <v>25</v>
      </c>
      <c r="W15" s="4" t="s">
        <v>25</v>
      </c>
      <c r="X15" s="4" t="s">
        <v>25</v>
      </c>
      <c r="Y15" s="4" t="s">
        <v>25</v>
      </c>
      <c r="Z15" s="5"/>
      <c r="AA15" s="5" t="s">
        <v>76</v>
      </c>
      <c r="AB15" s="6">
        <v>40</v>
      </c>
      <c r="AC15" s="7" t="s">
        <v>35</v>
      </c>
      <c r="AD15" s="4">
        <v>111</v>
      </c>
      <c r="AE15" s="4">
        <v>23</v>
      </c>
      <c r="AF15" s="4">
        <v>1096</v>
      </c>
      <c r="AG15" s="4">
        <v>207</v>
      </c>
      <c r="AH15" s="8">
        <f t="shared" si="0"/>
        <v>18.886861313868614</v>
      </c>
      <c r="AI15" s="4">
        <v>188</v>
      </c>
      <c r="AJ15" s="8">
        <f t="shared" si="1"/>
        <v>90.821256038647348</v>
      </c>
      <c r="AK15" s="8">
        <f t="shared" si="2"/>
        <v>17.153284671532848</v>
      </c>
      <c r="AL15" s="4">
        <v>1200</v>
      </c>
      <c r="AM15" s="4">
        <v>76</v>
      </c>
      <c r="AN15" s="8">
        <f t="shared" si="3"/>
        <v>6.3333333333333339</v>
      </c>
      <c r="AO15" s="4">
        <v>68</v>
      </c>
      <c r="AP15" s="8">
        <f t="shared" si="4"/>
        <v>89.473684210526315</v>
      </c>
      <c r="AQ15" s="8">
        <f t="shared" si="5"/>
        <v>7.4561403508771926</v>
      </c>
      <c r="AR15" s="10">
        <v>446500</v>
      </c>
      <c r="AS15" s="10">
        <v>446500</v>
      </c>
    </row>
    <row r="16" spans="1:45" s="9" customFormat="1" x14ac:dyDescent="0.3">
      <c r="A16" s="3" t="s">
        <v>130</v>
      </c>
      <c r="B16" s="8">
        <v>3.53</v>
      </c>
      <c r="C16" s="8">
        <v>3.62</v>
      </c>
      <c r="D16" s="8">
        <v>2.69</v>
      </c>
      <c r="E16" s="8">
        <v>4</v>
      </c>
      <c r="F16" s="8">
        <v>2.85</v>
      </c>
      <c r="G16" s="8">
        <v>4</v>
      </c>
      <c r="H16" s="12">
        <v>20.100000000000001</v>
      </c>
      <c r="I16" s="12">
        <v>20.5</v>
      </c>
      <c r="J16" s="12">
        <v>19.899999999999999</v>
      </c>
      <c r="K16" s="4" t="s">
        <v>25</v>
      </c>
      <c r="L16" s="4" t="s">
        <v>26</v>
      </c>
      <c r="M16" s="4" t="s">
        <v>25</v>
      </c>
      <c r="N16" s="4" t="s">
        <v>26</v>
      </c>
      <c r="O16" s="4" t="s">
        <v>26</v>
      </c>
      <c r="P16" s="4" t="s">
        <v>25</v>
      </c>
      <c r="Q16" s="4" t="s">
        <v>25</v>
      </c>
      <c r="R16" s="4" t="s">
        <v>25</v>
      </c>
      <c r="S16" s="4" t="s">
        <v>25</v>
      </c>
      <c r="T16" s="4" t="s">
        <v>25</v>
      </c>
      <c r="U16" s="4" t="s">
        <v>25</v>
      </c>
      <c r="V16" s="4" t="s">
        <v>25</v>
      </c>
      <c r="W16" s="4" t="s">
        <v>25</v>
      </c>
      <c r="X16" s="4" t="s">
        <v>25</v>
      </c>
      <c r="Y16" s="4" t="s">
        <v>25</v>
      </c>
      <c r="Z16" s="5"/>
      <c r="AA16" s="5" t="s">
        <v>79</v>
      </c>
      <c r="AB16" s="6">
        <v>20</v>
      </c>
      <c r="AC16" s="7" t="s">
        <v>61</v>
      </c>
      <c r="AD16" s="4">
        <v>20</v>
      </c>
      <c r="AE16" s="4">
        <v>46</v>
      </c>
      <c r="AF16" s="4">
        <v>211</v>
      </c>
      <c r="AG16" s="4">
        <v>54</v>
      </c>
      <c r="AH16" s="8">
        <f t="shared" si="0"/>
        <v>25.592417061611371</v>
      </c>
      <c r="AI16" s="4">
        <v>41</v>
      </c>
      <c r="AJ16" s="8">
        <f t="shared" si="1"/>
        <v>75.925925925925924</v>
      </c>
      <c r="AK16" s="8">
        <f t="shared" si="2"/>
        <v>19.431279620853083</v>
      </c>
      <c r="AL16" s="4">
        <v>2208</v>
      </c>
      <c r="AM16" s="4">
        <v>259</v>
      </c>
      <c r="AN16" s="8">
        <f t="shared" si="3"/>
        <v>11.730072463768115</v>
      </c>
      <c r="AO16" s="4">
        <v>208</v>
      </c>
      <c r="AP16" s="8">
        <f t="shared" si="4"/>
        <v>80.308880308880305</v>
      </c>
      <c r="AQ16" s="8">
        <f t="shared" si="5"/>
        <v>3.6371775502210282</v>
      </c>
      <c r="AR16" s="10">
        <v>390900</v>
      </c>
      <c r="AS16" s="10">
        <v>390900</v>
      </c>
    </row>
    <row r="17" spans="1:45" s="9" customFormat="1" x14ac:dyDescent="0.3">
      <c r="A17" s="3" t="s">
        <v>141</v>
      </c>
      <c r="B17" s="8">
        <v>3.56</v>
      </c>
      <c r="C17" s="8">
        <v>3.64</v>
      </c>
      <c r="D17" s="8">
        <v>2.83</v>
      </c>
      <c r="E17" s="8">
        <v>4</v>
      </c>
      <c r="F17" s="8">
        <v>3.06</v>
      </c>
      <c r="G17" s="8">
        <v>3.99</v>
      </c>
      <c r="H17" s="12">
        <v>20.3</v>
      </c>
      <c r="I17" s="12">
        <v>19.8</v>
      </c>
      <c r="J17" s="12">
        <v>20.3</v>
      </c>
      <c r="K17" s="4" t="s">
        <v>25</v>
      </c>
      <c r="L17" s="4" t="s">
        <v>26</v>
      </c>
      <c r="M17" s="4" t="s">
        <v>26</v>
      </c>
      <c r="N17" s="4" t="s">
        <v>26</v>
      </c>
      <c r="O17" s="4" t="s">
        <v>26</v>
      </c>
      <c r="P17" s="4" t="s">
        <v>26</v>
      </c>
      <c r="Q17" s="4" t="s">
        <v>26</v>
      </c>
      <c r="R17" s="4" t="s">
        <v>25</v>
      </c>
      <c r="S17" s="4" t="s">
        <v>25</v>
      </c>
      <c r="T17" s="4" t="s">
        <v>25</v>
      </c>
      <c r="U17" s="4" t="s">
        <v>25</v>
      </c>
      <c r="V17" s="4" t="s">
        <v>25</v>
      </c>
      <c r="W17" s="4" t="s">
        <v>25</v>
      </c>
      <c r="X17" s="4" t="s">
        <v>25</v>
      </c>
      <c r="Y17" s="4" t="s">
        <v>25</v>
      </c>
      <c r="Z17" s="5" t="s">
        <v>178</v>
      </c>
      <c r="AA17" s="5" t="s">
        <v>78</v>
      </c>
      <c r="AB17" s="6">
        <v>75</v>
      </c>
      <c r="AC17" s="7" t="s">
        <v>68</v>
      </c>
      <c r="AD17" s="4">
        <v>96</v>
      </c>
      <c r="AE17" s="4">
        <v>8</v>
      </c>
      <c r="AF17" s="4">
        <v>818</v>
      </c>
      <c r="AG17" s="4">
        <v>240</v>
      </c>
      <c r="AH17" s="8">
        <f t="shared" si="0"/>
        <v>29.339853300733498</v>
      </c>
      <c r="AI17" s="4">
        <v>124</v>
      </c>
      <c r="AJ17" s="8">
        <f t="shared" si="1"/>
        <v>51.666666666666671</v>
      </c>
      <c r="AK17" s="8">
        <f t="shared" si="2"/>
        <v>15.158924205378973</v>
      </c>
      <c r="AL17" s="4">
        <v>707</v>
      </c>
      <c r="AM17" s="4">
        <v>21</v>
      </c>
      <c r="AN17" s="8">
        <f t="shared" si="3"/>
        <v>2.9702970297029703</v>
      </c>
      <c r="AO17" s="4">
        <v>16</v>
      </c>
      <c r="AP17" s="8">
        <f t="shared" si="4"/>
        <v>76.19047619047619</v>
      </c>
      <c r="AQ17" s="8">
        <f t="shared" si="5"/>
        <v>10.776587862867919</v>
      </c>
      <c r="AR17" s="10">
        <v>225800</v>
      </c>
      <c r="AS17" s="10">
        <v>269200</v>
      </c>
    </row>
    <row r="18" spans="1:45" s="9" customFormat="1" x14ac:dyDescent="0.3">
      <c r="A18" s="3" t="s">
        <v>121</v>
      </c>
      <c r="B18" s="8">
        <v>3.58</v>
      </c>
      <c r="C18" s="8">
        <v>3.67</v>
      </c>
      <c r="D18" s="8">
        <v>2.77</v>
      </c>
      <c r="E18" s="8">
        <v>4.0199999999999996</v>
      </c>
      <c r="F18" s="8">
        <v>3.06</v>
      </c>
      <c r="G18" s="8">
        <v>4.04</v>
      </c>
      <c r="H18" s="12">
        <v>20.2</v>
      </c>
      <c r="I18" s="12">
        <v>20.7</v>
      </c>
      <c r="J18" s="12">
        <v>20.100000000000001</v>
      </c>
      <c r="K18" s="4" t="s">
        <v>25</v>
      </c>
      <c r="L18" s="4" t="s">
        <v>26</v>
      </c>
      <c r="M18" s="4" t="s">
        <v>26</v>
      </c>
      <c r="N18" s="4" t="s">
        <v>26</v>
      </c>
      <c r="O18" s="4" t="s">
        <v>26</v>
      </c>
      <c r="P18" s="4" t="s">
        <v>26</v>
      </c>
      <c r="Q18" s="4" t="s">
        <v>25</v>
      </c>
      <c r="R18" s="4" t="s">
        <v>25</v>
      </c>
      <c r="S18" s="4" t="s">
        <v>25</v>
      </c>
      <c r="T18" s="4" t="s">
        <v>25</v>
      </c>
      <c r="U18" s="4" t="s">
        <v>25</v>
      </c>
      <c r="V18" s="4" t="s">
        <v>25</v>
      </c>
      <c r="W18" s="4" t="s">
        <v>25</v>
      </c>
      <c r="X18" s="4" t="s">
        <v>25</v>
      </c>
      <c r="Y18" s="4" t="s">
        <v>25</v>
      </c>
      <c r="Z18" s="5"/>
      <c r="AA18" s="5" t="s">
        <v>77</v>
      </c>
      <c r="AB18" s="6">
        <v>35</v>
      </c>
      <c r="AC18" s="7"/>
      <c r="AD18" s="4">
        <v>32</v>
      </c>
      <c r="AE18" s="4">
        <v>15</v>
      </c>
      <c r="AF18" s="4">
        <v>78</v>
      </c>
      <c r="AG18" s="4">
        <v>71</v>
      </c>
      <c r="AH18" s="8">
        <f t="shared" si="0"/>
        <v>91.025641025641022</v>
      </c>
      <c r="AI18" s="4">
        <v>39</v>
      </c>
      <c r="AJ18" s="8">
        <f t="shared" si="1"/>
        <v>54.929577464788736</v>
      </c>
      <c r="AK18" s="8">
        <f t="shared" si="2"/>
        <v>50</v>
      </c>
      <c r="AL18" s="4">
        <v>550</v>
      </c>
      <c r="AM18" s="4">
        <v>66</v>
      </c>
      <c r="AN18" s="8">
        <f t="shared" si="3"/>
        <v>12</v>
      </c>
      <c r="AO18" s="4">
        <v>25</v>
      </c>
      <c r="AP18" s="8">
        <f t="shared" si="4"/>
        <v>37.878787878787875</v>
      </c>
      <c r="AQ18" s="8">
        <f t="shared" si="5"/>
        <v>6.8870523415977951</v>
      </c>
      <c r="AR18" s="10">
        <v>258400</v>
      </c>
      <c r="AS18" s="10">
        <v>423700</v>
      </c>
    </row>
    <row r="19" spans="1:45" s="9" customFormat="1" x14ac:dyDescent="0.3">
      <c r="A19" s="3" t="s">
        <v>86</v>
      </c>
      <c r="B19" s="8">
        <v>3.72</v>
      </c>
      <c r="C19" s="8">
        <v>3.77</v>
      </c>
      <c r="D19" s="8">
        <v>3.22</v>
      </c>
      <c r="E19" s="8">
        <v>4</v>
      </c>
      <c r="F19" s="8">
        <v>3.34</v>
      </c>
      <c r="G19" s="8">
        <v>4</v>
      </c>
      <c r="H19" s="12">
        <v>20.7</v>
      </c>
      <c r="I19" s="12">
        <v>21.1</v>
      </c>
      <c r="J19" s="12">
        <v>20.5</v>
      </c>
      <c r="K19" s="4" t="s">
        <v>25</v>
      </c>
      <c r="L19" s="4" t="s">
        <v>26</v>
      </c>
      <c r="M19" s="4" t="s">
        <v>26</v>
      </c>
      <c r="N19" s="4" t="s">
        <v>26</v>
      </c>
      <c r="O19" s="4" t="s">
        <v>26</v>
      </c>
      <c r="P19" s="4" t="s">
        <v>26</v>
      </c>
      <c r="Q19" s="4" t="s">
        <v>26</v>
      </c>
      <c r="R19" s="4" t="s">
        <v>25</v>
      </c>
      <c r="S19" s="4" t="s">
        <v>25</v>
      </c>
      <c r="T19" s="4" t="s">
        <v>25</v>
      </c>
      <c r="U19" s="4" t="s">
        <v>25</v>
      </c>
      <c r="V19" s="4" t="s">
        <v>25</v>
      </c>
      <c r="W19" s="4" t="s">
        <v>25</v>
      </c>
      <c r="X19" s="4" t="s">
        <v>25</v>
      </c>
      <c r="Y19" s="4" t="s">
        <v>25</v>
      </c>
      <c r="Z19" s="5" t="s">
        <v>161</v>
      </c>
      <c r="AA19" s="5" t="s">
        <v>79</v>
      </c>
      <c r="AB19" s="6">
        <v>100</v>
      </c>
      <c r="AC19" s="7" t="s">
        <v>33</v>
      </c>
      <c r="AD19" s="4">
        <v>40</v>
      </c>
      <c r="AE19" s="4">
        <v>19</v>
      </c>
      <c r="AF19" s="4">
        <v>116</v>
      </c>
      <c r="AG19" s="4">
        <v>59</v>
      </c>
      <c r="AH19" s="8">
        <f t="shared" si="0"/>
        <v>50.862068965517238</v>
      </c>
      <c r="AI19" s="4">
        <v>40</v>
      </c>
      <c r="AJ19" s="8">
        <f t="shared" si="1"/>
        <v>67.796610169491515</v>
      </c>
      <c r="AK19" s="8">
        <f t="shared" si="2"/>
        <v>34.482758620689658</v>
      </c>
      <c r="AL19" s="4">
        <v>754</v>
      </c>
      <c r="AM19" s="4">
        <v>97</v>
      </c>
      <c r="AN19" s="8">
        <f t="shared" si="3"/>
        <v>12.86472148541114</v>
      </c>
      <c r="AO19" s="4">
        <v>40</v>
      </c>
      <c r="AP19" s="8">
        <f t="shared" si="4"/>
        <v>41.237113402061851</v>
      </c>
      <c r="AQ19" s="8">
        <f t="shared" si="5"/>
        <v>5.4691131832973277</v>
      </c>
      <c r="AR19" s="10">
        <v>234200</v>
      </c>
      <c r="AS19" s="10">
        <v>379900</v>
      </c>
    </row>
  </sheetData>
  <autoFilter ref="A1:AS19" xr:uid="{C77A0ECD-59B6-47FC-8B5F-DBA3D450761F}">
    <sortState ref="A2:AS19">
      <sortCondition ref="B1:B19"/>
    </sortState>
  </autoFilter>
  <conditionalFormatting sqref="K2:Y19">
    <cfRule type="containsText" dxfId="13" priority="61" operator="containsText" text="N">
      <formula>NOT(ISERROR(SEARCH("N",K2)))</formula>
    </cfRule>
    <cfRule type="containsText" dxfId="12" priority="62" operator="containsText" text="Y">
      <formula>NOT(ISERROR(SEARCH("Y",K2)))</formula>
    </cfRule>
  </conditionalFormatting>
  <conditionalFormatting sqref="AA2:AA19">
    <cfRule type="containsText" dxfId="11" priority="60" operator="containsText" text="No">
      <formula>NOT(ISERROR(SEARCH("No",AA2)))</formula>
    </cfRule>
  </conditionalFormatting>
  <conditionalFormatting sqref="B2:D19 F2:F19">
    <cfRule type="colorScale" priority="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J19"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2:AB19">
    <cfRule type="colorScale" priority="5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19">
    <cfRule type="colorScale" priority="6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19">
    <cfRule type="colorScale" priority="6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19">
    <cfRule type="colorScale" priority="6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19">
    <cfRule type="colorScale" priority="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19">
    <cfRule type="colorScale" priority="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19">
    <cfRule type="colorScale" priority="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19">
    <cfRule type="colorScale" priority="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19">
    <cfRule type="colorScale" priority="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19">
    <cfRule type="colorScale" priority="7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19">
    <cfRule type="colorScale" priority="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B19">
    <cfRule type="colorScale" priority="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:C19">
    <cfRule type="colorScale" priority="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19">
    <cfRule type="colorScale" priority="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19">
    <cfRule type="colorScale" priority="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19">
    <cfRule type="colorScale" priority="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19">
    <cfRule type="colorScale" priority="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2:AB19">
    <cfRule type="colorScale" priority="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:Y19">
    <cfRule type="containsText" dxfId="10" priority="50" operator="containsText" text="Y">
      <formula>NOT(ISERROR(SEARCH("Y",N2)))</formula>
    </cfRule>
  </conditionalFormatting>
  <conditionalFormatting sqref="K2:Y19">
    <cfRule type="containsText" dxfId="9" priority="48" operator="containsText" text="N">
      <formula>NOT(ISERROR(SEARCH("N",K2)))</formula>
    </cfRule>
    <cfRule type="containsText" dxfId="8" priority="49" operator="containsText" text="Y">
      <formula>NOT(ISERROR(SEARCH("Y",K2)))</formula>
    </cfRule>
  </conditionalFormatting>
  <conditionalFormatting sqref="B1:B19">
    <cfRule type="colorScale" priority="4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19">
    <cfRule type="colorScale" priority="1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19">
    <cfRule type="colorScale" priority="1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19">
    <cfRule type="colorScale" priority="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19">
    <cfRule type="colorScale" priority="1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19">
    <cfRule type="colorScale" priority="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19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19">
    <cfRule type="colorScale" priority="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:AB19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:AD19">
    <cfRule type="colorScale" priority="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:AE19">
    <cfRule type="colorScale" priority="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A2:AA19">
    <cfRule type="containsText" dxfId="7" priority="36" operator="containsText" text="Yes">
      <formula>NOT(ISERROR(SEARCH("Yes",AA2)))</formula>
    </cfRule>
  </conditionalFormatting>
  <conditionalFormatting sqref="Z2:Z19">
    <cfRule type="containsText" dxfId="6" priority="29" operator="containsText" text="0">
      <formula>NOT(ISERROR(SEARCH("0",Z2)))</formula>
    </cfRule>
    <cfRule type="containsText" dxfId="5" priority="30" operator="containsText" text="u">
      <formula>NOT(ISERROR(SEARCH("u",Z2)))</formula>
    </cfRule>
    <cfRule type="containsText" dxfId="4" priority="31" operator="containsText" text="i">
      <formula>NOT(ISERROR(SEARCH("i",Z2)))</formula>
    </cfRule>
    <cfRule type="containsText" dxfId="3" priority="32" operator="containsText" text="e">
      <formula>NOT(ISERROR(SEARCH("e",Z2)))</formula>
    </cfRule>
    <cfRule type="containsText" dxfId="2" priority="33" operator="containsText" text="a">
      <formula>NOT(ISERROR(SEARCH("a",Z2)))</formula>
    </cfRule>
    <cfRule type="containsText" dxfId="1" priority="34" operator="containsText" text="o">
      <formula>NOT(ISERROR(SEARCH("o",Z2)))</formula>
    </cfRule>
    <cfRule type="containsText" dxfId="0" priority="35" operator="containsText" text="1">
      <formula>NOT(ISERROR(SEARCH("1",Z2)))</formula>
    </cfRule>
  </conditionalFormatting>
  <conditionalFormatting sqref="AJ2:AJ19">
    <cfRule type="colorScale" priority="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2:AJ19"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2:AK19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:AH19">
    <cfRule type="colorScale" priority="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:AN19">
    <cfRule type="colorScale" priority="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:AP19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:AQ19">
    <cfRule type="colorScale" priority="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2:AS18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9">
    <cfRule type="colorScale" priority="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2:AS19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19">
    <cfRule type="colorScale" priority="1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19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All Schools</vt:lpstr>
      <vt:lpstr>No Biochem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Suarez</dc:creator>
  <cp:lastModifiedBy>Suarez</cp:lastModifiedBy>
  <dcterms:created xsi:type="dcterms:W3CDTF">2017-10-06T18:49:09Z</dcterms:created>
  <dcterms:modified xsi:type="dcterms:W3CDTF">2017-10-15T22:58:34Z</dcterms:modified>
</cp:coreProperties>
</file>