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4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ndrew/Desktop/Med School Stuff/"/>
    </mc:Choice>
  </mc:AlternateContent>
  <xr:revisionPtr revIDLastSave="0" documentId="8_{9CBAE818-8C6E-314C-8FDD-98755BC2722C}" xr6:coauthVersionLast="47" xr6:coauthVersionMax="47" xr10:uidLastSave="{00000000-0000-0000-0000-000000000000}"/>
  <bookViews>
    <workbookView xWindow="1100" yWindow="820" windowWidth="28040" windowHeight="17120" xr2:uid="{29113A24-64FA-5E4F-BB5C-0F1A758CD952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8" i="1" l="1"/>
  <c r="J14" i="1"/>
  <c r="J9" i="1"/>
  <c r="F18" i="1"/>
  <c r="F14" i="1"/>
  <c r="F9" i="1"/>
  <c r="F5" i="1"/>
  <c r="B18" i="1"/>
  <c r="B14" i="1"/>
  <c r="B9" i="1"/>
  <c r="B7" i="1"/>
</calcChain>
</file>

<file path=xl/sharedStrings.xml><?xml version="1.0" encoding="utf-8"?>
<sst xmlns="http://schemas.openxmlformats.org/spreadsheetml/2006/main" count="37" uniqueCount="32">
  <si>
    <t>Previous Debt</t>
  </si>
  <si>
    <t>UG</t>
  </si>
  <si>
    <t>1 yr pod school</t>
  </si>
  <si>
    <t>Total fixed</t>
  </si>
  <si>
    <t>PA Route</t>
  </si>
  <si>
    <t>Residency (assuming avg 65k/yr and comitting 1/2 salary</t>
  </si>
  <si>
    <t>Pod Route</t>
  </si>
  <si>
    <t>Working</t>
  </si>
  <si>
    <t>Additional School (assuming 77k/yr all in cost of attendance</t>
  </si>
  <si>
    <t>Total loan balance at 10 yrs (assuming 120k lol and contributing 1/2 salary) ~180k</t>
  </si>
  <si>
    <t>Average cost of PA program (assuming all in pricing for entire program, though super variable)</t>
  </si>
  <si>
    <t>Total Ed Cost</t>
  </si>
  <si>
    <t>*this also assumes a 2.5 yr program</t>
  </si>
  <si>
    <t>Total loan balance at 6 yrs</t>
  </si>
  <si>
    <t>PA job (assuming average salary for 4.5 years contributing 1/2 salary) @ ~115k/yr</t>
  </si>
  <si>
    <t>Total Loan balance at 6 yrs</t>
  </si>
  <si>
    <t>Total loan balance at 10 yrs (addditonal 4 yrs at same average salary) ~ 230k earned</t>
  </si>
  <si>
    <t>NP Route</t>
  </si>
  <si>
    <t>Total Fixed</t>
  </si>
  <si>
    <t>Accelerated BSN cost (highly variable from 20k to 50k, will assume 25k for instate state school)</t>
  </si>
  <si>
    <t>Less 1 year of working as RN (needed for most MSN porgrams) at entry level rate contributing 1/2 salary) 66k salary to contibute 33k</t>
  </si>
  <si>
    <t>MSN program (again super variable from 30k to 90k) assume 35k for instate state tuition</t>
  </si>
  <si>
    <t>Total cost education</t>
  </si>
  <si>
    <t>16 months</t>
  </si>
  <si>
    <t>2-3 yrs</t>
  </si>
  <si>
    <t>1.5 yrs</t>
  </si>
  <si>
    <t>1yr</t>
  </si>
  <si>
    <t>Assume</t>
  </si>
  <si>
    <t>2 yrs</t>
  </si>
  <si>
    <t>4.5 yrs</t>
  </si>
  <si>
    <t>NP Job using avg salary  for 1.5 yrs (avg salary of 118k, contributing 1/2 so 88.5k</t>
  </si>
  <si>
    <t>total loan balance at 10 yrs (4 additonal years at 118k, contributing 1/2 of total so contributed 236k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</si>
</sst>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3" fontId="0" fillId="0" borderId="0" xfId="0" applyNumberFormat="1"/>
    <xf numFmtId="0" fontId="0" fillId="0" borderId="0" xfId="0" applyAlignment="1">
      <alignment wrapText="1"/>
    </xf>
    <xf numFmtId="0" fontId="1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ACC75E-51FD-E349-B06D-40B7FFEB55CD}">
  <dimension ref="A2:M18"/>
  <sheetViews>
    <sheetView tabSelected="1" topLeftCell="A8" workbookViewId="0">
      <selection activeCell="J22" sqref="J22"/>
    </sheetView>
  </sheetViews>
  <sheetFormatPr baseColWidth="10" defaultRowHeight="16" x14ac:dyDescent="0.2"/>
  <cols>
    <col min="1" max="1" width="21.1640625" style="2" customWidth="1"/>
    <col min="5" max="5" width="27.6640625" style="2" customWidth="1"/>
    <col min="9" max="9" width="19.6640625" style="2" customWidth="1"/>
  </cols>
  <sheetData>
    <row r="2" spans="1:13" ht="17" x14ac:dyDescent="0.2">
      <c r="A2" s="2" t="s">
        <v>6</v>
      </c>
    </row>
    <row r="4" spans="1:13" ht="17" x14ac:dyDescent="0.2">
      <c r="A4" s="2" t="s">
        <v>0</v>
      </c>
      <c r="E4" s="2" t="s">
        <v>4</v>
      </c>
      <c r="I4" s="2" t="s">
        <v>17</v>
      </c>
    </row>
    <row r="5" spans="1:13" ht="17" x14ac:dyDescent="0.2">
      <c r="A5" s="2" t="s">
        <v>1</v>
      </c>
      <c r="B5" s="1">
        <v>40000</v>
      </c>
      <c r="E5" s="2" t="s">
        <v>3</v>
      </c>
      <c r="F5" s="1">
        <f>B7</f>
        <v>105000</v>
      </c>
      <c r="I5" s="2" t="s">
        <v>18</v>
      </c>
      <c r="J5">
        <v>105000</v>
      </c>
      <c r="M5" t="s">
        <v>27</v>
      </c>
    </row>
    <row r="6" spans="1:13" ht="85" x14ac:dyDescent="0.2">
      <c r="A6" s="2" t="s">
        <v>2</v>
      </c>
      <c r="B6" s="1">
        <v>65000</v>
      </c>
      <c r="E6" s="2" t="s">
        <v>10</v>
      </c>
      <c r="F6">
        <v>90000</v>
      </c>
      <c r="I6" s="2" t="s">
        <v>19</v>
      </c>
      <c r="J6">
        <v>25000</v>
      </c>
      <c r="L6" t="s">
        <v>23</v>
      </c>
      <c r="M6" t="s">
        <v>25</v>
      </c>
    </row>
    <row r="7" spans="1:13" ht="119" x14ac:dyDescent="0.2">
      <c r="A7" s="2" t="s">
        <v>3</v>
      </c>
      <c r="B7" s="1">
        <f>SUM(B5:B6)</f>
        <v>105000</v>
      </c>
      <c r="E7" s="2" t="s">
        <v>12</v>
      </c>
      <c r="I7" s="2" t="s">
        <v>20</v>
      </c>
      <c r="J7">
        <v>-33000</v>
      </c>
      <c r="M7" t="s">
        <v>26</v>
      </c>
    </row>
    <row r="8" spans="1:13" ht="85" x14ac:dyDescent="0.2">
      <c r="A8" s="2" t="s">
        <v>8</v>
      </c>
      <c r="B8" s="1">
        <v>232767</v>
      </c>
      <c r="I8" s="2" t="s">
        <v>21</v>
      </c>
      <c r="J8">
        <v>35000</v>
      </c>
      <c r="L8" t="s">
        <v>24</v>
      </c>
      <c r="M8" t="s">
        <v>28</v>
      </c>
    </row>
    <row r="9" spans="1:13" ht="17" x14ac:dyDescent="0.2">
      <c r="A9" s="3" t="s">
        <v>22</v>
      </c>
      <c r="B9" s="1">
        <f>SUM(B7:B8)</f>
        <v>337767</v>
      </c>
      <c r="E9" s="3" t="s">
        <v>11</v>
      </c>
      <c r="F9" s="1">
        <f>SUM(F5:F6)</f>
        <v>195000</v>
      </c>
      <c r="I9" s="3" t="s">
        <v>11</v>
      </c>
      <c r="J9">
        <f>SUM(J5:J8)</f>
        <v>132000</v>
      </c>
      <c r="M9" t="s">
        <v>29</v>
      </c>
    </row>
    <row r="11" spans="1:13" ht="17" x14ac:dyDescent="0.2">
      <c r="A11" s="2" t="s">
        <v>7</v>
      </c>
      <c r="E11" s="2" t="s">
        <v>7</v>
      </c>
      <c r="I11" s="2" t="s">
        <v>7</v>
      </c>
    </row>
    <row r="12" spans="1:13" ht="85" x14ac:dyDescent="0.2">
      <c r="A12" s="2" t="s">
        <v>5</v>
      </c>
      <c r="B12" s="1">
        <v>97500</v>
      </c>
      <c r="E12" s="2" t="s">
        <v>14</v>
      </c>
      <c r="F12">
        <v>258750</v>
      </c>
      <c r="I12" s="2" t="s">
        <v>30</v>
      </c>
      <c r="J12">
        <v>88500</v>
      </c>
    </row>
    <row r="14" spans="1:13" ht="34" x14ac:dyDescent="0.2">
      <c r="A14" s="2" t="s">
        <v>13</v>
      </c>
      <c r="B14" s="1">
        <f>(B9) - B12</f>
        <v>240267</v>
      </c>
      <c r="E14" s="2" t="s">
        <v>15</v>
      </c>
      <c r="F14" s="1">
        <f>F9-F12</f>
        <v>-63750</v>
      </c>
      <c r="I14" s="2" t="s">
        <v>13</v>
      </c>
      <c r="J14">
        <f>J9-J12</f>
        <v>43500</v>
      </c>
    </row>
    <row r="18" spans="1:10" ht="102" x14ac:dyDescent="0.2">
      <c r="A18" s="2" t="s">
        <v>9</v>
      </c>
      <c r="B18" s="1">
        <f>B14-180000</f>
        <v>60267</v>
      </c>
      <c r="E18" s="2" t="s">
        <v>16</v>
      </c>
      <c r="F18" s="1">
        <f>F14-230000</f>
        <v>-293750</v>
      </c>
      <c r="I18" s="2" t="s">
        <v>31</v>
      </c>
      <c r="J18">
        <f>J14-236000</f>
        <v>-192500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2023-05-30T20:36:30Z</dcterms:created>
  <dcterms:modified xsi:type="dcterms:W3CDTF">2023-05-30T21:00:36Z</dcterms:modified>
</cp:coreProperties>
</file>