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0490" windowHeight="8340"/>
  </bookViews>
  <sheets>
    <sheet name="Simple Example" sheetId="6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1" i="6" l="1"/>
  <c r="F21" i="6" s="1"/>
  <c r="G21" i="6" s="1"/>
  <c r="H21" i="6" s="1"/>
  <c r="I21" i="6" s="1"/>
  <c r="J21" i="6" s="1"/>
  <c r="K21" i="6" s="1"/>
  <c r="L21" i="6" s="1"/>
  <c r="M21" i="6" s="1"/>
  <c r="N21" i="6" s="1"/>
  <c r="O21" i="6" s="1"/>
  <c r="P21" i="6" s="1"/>
  <c r="D21" i="6"/>
  <c r="K24" i="6"/>
  <c r="L24" i="6" s="1"/>
  <c r="E24" i="6"/>
  <c r="O24" i="6"/>
  <c r="K22" i="6"/>
  <c r="E22" i="6"/>
  <c r="I24" i="6"/>
  <c r="C13" i="6"/>
  <c r="B13" i="6"/>
  <c r="B14" i="6" s="1"/>
  <c r="C24" i="6"/>
  <c r="C25" i="6" s="1"/>
  <c r="C26" i="6" s="1"/>
  <c r="C27" i="6" s="1"/>
  <c r="C28" i="6" s="1"/>
  <c r="C29" i="6" s="1"/>
  <c r="C30" i="6" s="1"/>
  <c r="C31" i="6" s="1"/>
  <c r="C32" i="6" s="1"/>
  <c r="C33" i="6" s="1"/>
  <c r="C34" i="6" s="1"/>
  <c r="C35" i="6" s="1"/>
  <c r="C36" i="6" s="1"/>
  <c r="C37" i="6" s="1"/>
  <c r="C38" i="6" s="1"/>
  <c r="C39" i="6" s="1"/>
  <c r="C40" i="6" s="1"/>
  <c r="C41" i="6" s="1"/>
  <c r="C42" i="6" s="1"/>
  <c r="C43" i="6" s="1"/>
  <c r="C44" i="6" s="1"/>
  <c r="C45" i="6" s="1"/>
  <c r="C46" i="6" s="1"/>
  <c r="C47" i="6" s="1"/>
  <c r="C48" i="6" s="1"/>
  <c r="C49" i="6" s="1"/>
  <c r="C50" i="6" s="1"/>
  <c r="C51" i="6" s="1"/>
  <c r="C52" i="6" s="1"/>
  <c r="C53" i="6" s="1"/>
  <c r="C54" i="6" s="1"/>
  <c r="C55" i="6" s="1"/>
  <c r="C56" i="6" s="1"/>
  <c r="C57" i="6" s="1"/>
  <c r="C58" i="6" s="1"/>
  <c r="C59" i="6" s="1"/>
  <c r="C60" i="6" s="1"/>
  <c r="C61" i="6" s="1"/>
  <c r="C62" i="6" s="1"/>
  <c r="C63" i="6" s="1"/>
  <c r="C64" i="6" s="1"/>
  <c r="B25" i="6"/>
  <c r="B26" i="6" s="1"/>
  <c r="B27" i="6" s="1"/>
  <c r="B28" i="6" s="1"/>
  <c r="B29" i="6" s="1"/>
  <c r="B30" i="6" s="1"/>
  <c r="B31" i="6" s="1"/>
  <c r="B32" i="6" s="1"/>
  <c r="B33" i="6" s="1"/>
  <c r="B34" i="6" s="1"/>
  <c r="B35" i="6" s="1"/>
  <c r="B36" i="6" s="1"/>
  <c r="B37" i="6" s="1"/>
  <c r="B38" i="6" s="1"/>
  <c r="B39" i="6" s="1"/>
  <c r="B40" i="6" s="1"/>
  <c r="B41" i="6" s="1"/>
  <c r="B42" i="6" s="1"/>
  <c r="B43" i="6" s="1"/>
  <c r="B44" i="6" s="1"/>
  <c r="B45" i="6" s="1"/>
  <c r="B46" i="6" s="1"/>
  <c r="B47" i="6" s="1"/>
  <c r="B48" i="6" s="1"/>
  <c r="B49" i="6" s="1"/>
  <c r="B50" i="6" s="1"/>
  <c r="B51" i="6" s="1"/>
  <c r="B52" i="6" s="1"/>
  <c r="B53" i="6" s="1"/>
  <c r="B54" i="6" s="1"/>
  <c r="B55" i="6" s="1"/>
  <c r="B56" i="6" s="1"/>
  <c r="B57" i="6" s="1"/>
  <c r="B58" i="6" s="1"/>
  <c r="B59" i="6" s="1"/>
  <c r="B60" i="6" s="1"/>
  <c r="B61" i="6" s="1"/>
  <c r="B62" i="6" s="1"/>
  <c r="B63" i="6" s="1"/>
  <c r="B64" i="6" s="1"/>
  <c r="D24" i="6"/>
  <c r="D25" i="6" s="1"/>
  <c r="D26" i="6" s="1"/>
  <c r="D27" i="6" s="1"/>
  <c r="D28" i="6" s="1"/>
  <c r="D29" i="6" s="1"/>
  <c r="D30" i="6" s="1"/>
  <c r="D31" i="6" s="1"/>
  <c r="D32" i="6" s="1"/>
  <c r="D33" i="6" s="1"/>
  <c r="D34" i="6" s="1"/>
  <c r="D35" i="6" s="1"/>
  <c r="D36" i="6" s="1"/>
  <c r="D37" i="6" s="1"/>
  <c r="D38" i="6" s="1"/>
  <c r="D39" i="6" s="1"/>
  <c r="D40" i="6" s="1"/>
  <c r="D41" i="6" s="1"/>
  <c r="D42" i="6" s="1"/>
  <c r="D43" i="6" s="1"/>
  <c r="D44" i="6" s="1"/>
  <c r="D45" i="6" s="1"/>
  <c r="D46" i="6" s="1"/>
  <c r="D47" i="6" s="1"/>
  <c r="D48" i="6" s="1"/>
  <c r="D49" i="6" s="1"/>
  <c r="D50" i="6" s="1"/>
  <c r="D51" i="6" s="1"/>
  <c r="D52" i="6" s="1"/>
  <c r="D53" i="6" s="1"/>
  <c r="D54" i="6" s="1"/>
  <c r="D55" i="6" s="1"/>
  <c r="D56" i="6" s="1"/>
  <c r="D57" i="6" s="1"/>
  <c r="D58" i="6" s="1"/>
  <c r="D59" i="6" s="1"/>
  <c r="D60" i="6" s="1"/>
  <c r="D61" i="6" s="1"/>
  <c r="D62" i="6" s="1"/>
  <c r="D63" i="6" s="1"/>
  <c r="D64" i="6" s="1"/>
  <c r="C14" i="6" l="1"/>
  <c r="D14" i="6" s="1"/>
  <c r="D13" i="6"/>
  <c r="M24" i="6"/>
  <c r="K25" i="6" s="1"/>
  <c r="F24" i="6"/>
  <c r="P24" i="6" l="1"/>
  <c r="N25" i="6" s="1"/>
  <c r="O25" i="6" s="1"/>
  <c r="L25" i="6"/>
  <c r="M25" i="6" s="1"/>
  <c r="G24" i="6"/>
  <c r="P25" i="6" l="1"/>
  <c r="N26" i="6" s="1"/>
  <c r="E25" i="6"/>
  <c r="F25" i="6" s="1"/>
  <c r="J24" i="6"/>
  <c r="H25" i="6" s="1"/>
  <c r="I25" i="6" s="1"/>
  <c r="O26" i="6" l="1"/>
  <c r="K26" i="6"/>
  <c r="G25" i="6"/>
  <c r="L26" i="6" l="1"/>
  <c r="E26" i="6"/>
  <c r="F26" i="6" s="1"/>
  <c r="J25" i="6"/>
  <c r="H26" i="6" s="1"/>
  <c r="M26" i="6" l="1"/>
  <c r="K27" i="6" s="1"/>
  <c r="G26" i="6"/>
  <c r="J26" i="6" s="1"/>
  <c r="I26" i="6"/>
  <c r="P26" i="6" l="1"/>
  <c r="N27" i="6" s="1"/>
  <c r="O27" i="6" s="1"/>
  <c r="L27" i="6"/>
  <c r="M27" i="6" s="1"/>
  <c r="P27" i="6" s="1"/>
  <c r="N28" i="6" s="1"/>
  <c r="O28" i="6" s="1"/>
  <c r="E27" i="6"/>
  <c r="F27" i="6" s="1"/>
  <c r="G27" i="6" s="1"/>
  <c r="J27" i="6" s="1"/>
  <c r="H27" i="6"/>
  <c r="I27" i="6" s="1"/>
  <c r="E28" i="6" l="1"/>
  <c r="F28" i="6" s="1"/>
  <c r="K28" i="6"/>
  <c r="H28" i="6"/>
  <c r="I28" i="6" s="1"/>
  <c r="G28" i="6"/>
  <c r="L28" i="6" l="1"/>
  <c r="M28" i="6" s="1"/>
  <c r="P28" i="6" s="1"/>
  <c r="N29" i="6" s="1"/>
  <c r="O29" i="6" s="1"/>
  <c r="E29" i="6"/>
  <c r="F29" i="6" s="1"/>
  <c r="J28" i="6"/>
  <c r="H29" i="6" s="1"/>
  <c r="K29" i="6" l="1"/>
  <c r="I29" i="6"/>
  <c r="G29" i="6"/>
  <c r="L29" i="6" l="1"/>
  <c r="M29" i="6" s="1"/>
  <c r="P29" i="6" s="1"/>
  <c r="N30" i="6" s="1"/>
  <c r="O30" i="6" s="1"/>
  <c r="E30" i="6"/>
  <c r="F30" i="6" s="1"/>
  <c r="J29" i="6"/>
  <c r="H30" i="6" s="1"/>
  <c r="K30" i="6" l="1"/>
  <c r="L30" i="6" s="1"/>
  <c r="M30" i="6" s="1"/>
  <c r="P30" i="6" s="1"/>
  <c r="N31" i="6" s="1"/>
  <c r="O31" i="6" s="1"/>
  <c r="I30" i="6"/>
  <c r="G30" i="6"/>
  <c r="K31" i="6" l="1"/>
  <c r="L31" i="6"/>
  <c r="M31" i="6" s="1"/>
  <c r="P31" i="6" s="1"/>
  <c r="N32" i="6" s="1"/>
  <c r="O32" i="6" s="1"/>
  <c r="E31" i="6"/>
  <c r="F31" i="6" s="1"/>
  <c r="J30" i="6"/>
  <c r="H31" i="6" s="1"/>
  <c r="K32" i="6" l="1"/>
  <c r="L32" i="6"/>
  <c r="M32" i="6" s="1"/>
  <c r="P32" i="6" s="1"/>
  <c r="N33" i="6" s="1"/>
  <c r="O33" i="6" s="1"/>
  <c r="I31" i="6"/>
  <c r="G31" i="6"/>
  <c r="K33" i="6" l="1"/>
  <c r="L33" i="6"/>
  <c r="E32" i="6"/>
  <c r="F32" i="6" s="1"/>
  <c r="J31" i="6"/>
  <c r="H32" i="6" s="1"/>
  <c r="M33" i="6" l="1"/>
  <c r="P33" i="6" s="1"/>
  <c r="N34" i="6" s="1"/>
  <c r="O34" i="6" s="1"/>
  <c r="I32" i="6"/>
  <c r="G32" i="6"/>
  <c r="K34" i="6" l="1"/>
  <c r="L34" i="6" s="1"/>
  <c r="M34" i="6" s="1"/>
  <c r="P34" i="6" s="1"/>
  <c r="N35" i="6" s="1"/>
  <c r="O35" i="6" s="1"/>
  <c r="E33" i="6"/>
  <c r="F33" i="6" s="1"/>
  <c r="J32" i="6"/>
  <c r="H33" i="6" s="1"/>
  <c r="K35" i="6" l="1"/>
  <c r="L35" i="6"/>
  <c r="I33" i="6"/>
  <c r="G33" i="6"/>
  <c r="M35" i="6" l="1"/>
  <c r="P35" i="6" s="1"/>
  <c r="N36" i="6" s="1"/>
  <c r="O36" i="6" s="1"/>
  <c r="E34" i="6"/>
  <c r="F34" i="6" s="1"/>
  <c r="J33" i="6"/>
  <c r="H34" i="6" s="1"/>
  <c r="K36" i="6" l="1"/>
  <c r="L36" i="6" s="1"/>
  <c r="M36" i="6" s="1"/>
  <c r="P36" i="6" s="1"/>
  <c r="N37" i="6" s="1"/>
  <c r="O37" i="6" s="1"/>
  <c r="I34" i="6"/>
  <c r="G34" i="6"/>
  <c r="K37" i="6" l="1"/>
  <c r="E35" i="6"/>
  <c r="F35" i="6" s="1"/>
  <c r="J34" i="6"/>
  <c r="H35" i="6" s="1"/>
  <c r="L37" i="6" l="1"/>
  <c r="M37" i="6" s="1"/>
  <c r="P37" i="6" s="1"/>
  <c r="N38" i="6" s="1"/>
  <c r="O38" i="6" s="1"/>
  <c r="I35" i="6"/>
  <c r="G35" i="6"/>
  <c r="K38" i="6" l="1"/>
  <c r="E36" i="6"/>
  <c r="F36" i="6" s="1"/>
  <c r="J35" i="6"/>
  <c r="H36" i="6" s="1"/>
  <c r="L38" i="6" l="1"/>
  <c r="M38" i="6" s="1"/>
  <c r="P38" i="6" s="1"/>
  <c r="N39" i="6" s="1"/>
  <c r="O39" i="6" s="1"/>
  <c r="I36" i="6"/>
  <c r="G36" i="6"/>
  <c r="K39" i="6" l="1"/>
  <c r="L39" i="6"/>
  <c r="M39" i="6" s="1"/>
  <c r="P39" i="6" s="1"/>
  <c r="N40" i="6" s="1"/>
  <c r="O40" i="6" s="1"/>
  <c r="E37" i="6"/>
  <c r="F37" i="6" s="1"/>
  <c r="J36" i="6"/>
  <c r="H37" i="6" s="1"/>
  <c r="K40" i="6" l="1"/>
  <c r="L40" i="6" s="1"/>
  <c r="M40" i="6" s="1"/>
  <c r="P40" i="6" s="1"/>
  <c r="N41" i="6" s="1"/>
  <c r="O41" i="6" s="1"/>
  <c r="K41" i="6"/>
  <c r="I37" i="6"/>
  <c r="G37" i="6"/>
  <c r="L41" i="6" l="1"/>
  <c r="M41" i="6" s="1"/>
  <c r="P41" i="6" s="1"/>
  <c r="N42" i="6" s="1"/>
  <c r="E38" i="6"/>
  <c r="F38" i="6" s="1"/>
  <c r="J37" i="6"/>
  <c r="H38" i="6" s="1"/>
  <c r="O42" i="6" l="1"/>
  <c r="K42" i="6"/>
  <c r="I38" i="6"/>
  <c r="G38" i="6"/>
  <c r="L42" i="6" l="1"/>
  <c r="M42" i="6" s="1"/>
  <c r="P42" i="6" s="1"/>
  <c r="N43" i="6" s="1"/>
  <c r="E39" i="6"/>
  <c r="F39" i="6" s="1"/>
  <c r="J38" i="6"/>
  <c r="H39" i="6" s="1"/>
  <c r="O43" i="6" l="1"/>
  <c r="K43" i="6"/>
  <c r="I39" i="6"/>
  <c r="G39" i="6"/>
  <c r="L43" i="6" l="1"/>
  <c r="M43" i="6" s="1"/>
  <c r="P43" i="6" s="1"/>
  <c r="N44" i="6" s="1"/>
  <c r="E40" i="6"/>
  <c r="F40" i="6" s="1"/>
  <c r="J39" i="6"/>
  <c r="H40" i="6" s="1"/>
  <c r="O44" i="6" l="1"/>
  <c r="K44" i="6"/>
  <c r="I40" i="6"/>
  <c r="G40" i="6"/>
  <c r="L44" i="6" l="1"/>
  <c r="M44" i="6" s="1"/>
  <c r="P44" i="6" s="1"/>
  <c r="N45" i="6" s="1"/>
  <c r="E41" i="6"/>
  <c r="F41" i="6" s="1"/>
  <c r="J40" i="6"/>
  <c r="H41" i="6" s="1"/>
  <c r="O45" i="6" l="1"/>
  <c r="K45" i="6"/>
  <c r="I41" i="6"/>
  <c r="G41" i="6"/>
  <c r="L45" i="6" l="1"/>
  <c r="M45" i="6"/>
  <c r="P45" i="6" s="1"/>
  <c r="N46" i="6" s="1"/>
  <c r="E42" i="6"/>
  <c r="F42" i="6" s="1"/>
  <c r="J41" i="6"/>
  <c r="H42" i="6" s="1"/>
  <c r="O46" i="6" l="1"/>
  <c r="K46" i="6"/>
  <c r="I42" i="6"/>
  <c r="G42" i="6"/>
  <c r="L46" i="6" l="1"/>
  <c r="E43" i="6"/>
  <c r="F43" i="6" s="1"/>
  <c r="J42" i="6"/>
  <c r="H43" i="6" s="1"/>
  <c r="M46" i="6" l="1"/>
  <c r="P46" i="6" s="1"/>
  <c r="N47" i="6" s="1"/>
  <c r="I43" i="6"/>
  <c r="G43" i="6"/>
  <c r="O47" i="6" l="1"/>
  <c r="K47" i="6"/>
  <c r="E44" i="6"/>
  <c r="F44" i="6" s="1"/>
  <c r="J43" i="6"/>
  <c r="H44" i="6" s="1"/>
  <c r="L47" i="6" l="1"/>
  <c r="M47" i="6" s="1"/>
  <c r="P47" i="6" s="1"/>
  <c r="N48" i="6" s="1"/>
  <c r="I44" i="6"/>
  <c r="G44" i="6"/>
  <c r="K48" i="6" l="1"/>
  <c r="L48" i="6"/>
  <c r="M48" i="6" s="1"/>
  <c r="P48" i="6" s="1"/>
  <c r="O48" i="6"/>
  <c r="E45" i="6"/>
  <c r="F45" i="6" s="1"/>
  <c r="G45" i="6" s="1"/>
  <c r="J44" i="6"/>
  <c r="H45" i="6" s="1"/>
  <c r="N49" i="6" l="1"/>
  <c r="O49" i="6" s="1"/>
  <c r="K49" i="6"/>
  <c r="I45" i="6"/>
  <c r="E46" i="6"/>
  <c r="F46" i="6" s="1"/>
  <c r="J45" i="6"/>
  <c r="H46" i="6" l="1"/>
  <c r="I46" i="6" s="1"/>
  <c r="L49" i="6"/>
  <c r="M49" i="6"/>
  <c r="P49" i="6" s="1"/>
  <c r="N50" i="6" s="1"/>
  <c r="G46" i="6"/>
  <c r="J46" i="6" s="1"/>
  <c r="H47" i="6" s="1"/>
  <c r="O50" i="6" l="1"/>
  <c r="K50" i="6"/>
  <c r="I47" i="6"/>
  <c r="E47" i="6"/>
  <c r="L50" i="6" l="1"/>
  <c r="F47" i="6"/>
  <c r="G47" i="6" s="1"/>
  <c r="J47" i="6" s="1"/>
  <c r="H48" i="6" s="1"/>
  <c r="M50" i="6" l="1"/>
  <c r="P50" i="6" s="1"/>
  <c r="N51" i="6" s="1"/>
  <c r="I48" i="6"/>
  <c r="E48" i="6"/>
  <c r="O51" i="6" l="1"/>
  <c r="K51" i="6"/>
  <c r="F48" i="6"/>
  <c r="G48" i="6" s="1"/>
  <c r="J48" i="6" s="1"/>
  <c r="H49" i="6" s="1"/>
  <c r="L51" i="6" l="1"/>
  <c r="M51" i="6" s="1"/>
  <c r="P51" i="6" s="1"/>
  <c r="N52" i="6" s="1"/>
  <c r="I49" i="6"/>
  <c r="E49" i="6"/>
  <c r="K52" i="6" l="1"/>
  <c r="L52" i="6" s="1"/>
  <c r="M52" i="6" s="1"/>
  <c r="P52" i="6" s="1"/>
  <c r="O52" i="6"/>
  <c r="F49" i="6"/>
  <c r="N53" i="6" l="1"/>
  <c r="O53" i="6"/>
  <c r="K53" i="6"/>
  <c r="G49" i="6"/>
  <c r="J49" i="6" s="1"/>
  <c r="H50" i="6" s="1"/>
  <c r="L53" i="6" l="1"/>
  <c r="M53" i="6"/>
  <c r="P53" i="6" s="1"/>
  <c r="N54" i="6" s="1"/>
  <c r="I50" i="6"/>
  <c r="E50" i="6"/>
  <c r="K54" i="6" l="1"/>
  <c r="L54" i="6" s="1"/>
  <c r="M54" i="6" s="1"/>
  <c r="P54" i="6" s="1"/>
  <c r="O54" i="6"/>
  <c r="F50" i="6"/>
  <c r="G50" i="6" s="1"/>
  <c r="J50" i="6" s="1"/>
  <c r="H51" i="6" s="1"/>
  <c r="N55" i="6" l="1"/>
  <c r="O55" i="6"/>
  <c r="K55" i="6"/>
  <c r="E51" i="6"/>
  <c r="F51" i="6" s="1"/>
  <c r="I51" i="6"/>
  <c r="L55" i="6" l="1"/>
  <c r="M55" i="6"/>
  <c r="P55" i="6" s="1"/>
  <c r="N56" i="6" s="1"/>
  <c r="K56" i="6"/>
  <c r="G51" i="6"/>
  <c r="J51" i="6" s="1"/>
  <c r="H52" i="6" s="1"/>
  <c r="L56" i="6" l="1"/>
  <c r="M56" i="6" s="1"/>
  <c r="P56" i="6" s="1"/>
  <c r="O56" i="6"/>
  <c r="I52" i="6"/>
  <c r="E52" i="6"/>
  <c r="N57" i="6" l="1"/>
  <c r="O57" i="6" s="1"/>
  <c r="K57" i="6"/>
  <c r="F52" i="6"/>
  <c r="G52" i="6" s="1"/>
  <c r="J52" i="6" s="1"/>
  <c r="H53" i="6" s="1"/>
  <c r="L57" i="6" l="1"/>
  <c r="M57" i="6"/>
  <c r="P57" i="6" s="1"/>
  <c r="N58" i="6" s="1"/>
  <c r="I53" i="6"/>
  <c r="E53" i="6"/>
  <c r="K58" i="6" l="1"/>
  <c r="O58" i="6"/>
  <c r="F53" i="6"/>
  <c r="G53" i="6" s="1"/>
  <c r="J53" i="6" s="1"/>
  <c r="H54" i="6" s="1"/>
  <c r="L58" i="6" l="1"/>
  <c r="M58" i="6" s="1"/>
  <c r="P58" i="6" s="1"/>
  <c r="N59" i="6" s="1"/>
  <c r="I54" i="6"/>
  <c r="E54" i="6"/>
  <c r="O59" i="6" l="1"/>
  <c r="K59" i="6"/>
  <c r="F54" i="6"/>
  <c r="G54" i="6" s="1"/>
  <c r="J54" i="6" s="1"/>
  <c r="H55" i="6" s="1"/>
  <c r="L59" i="6" l="1"/>
  <c r="M59" i="6"/>
  <c r="P59" i="6" s="1"/>
  <c r="N60" i="6" s="1"/>
  <c r="E55" i="6"/>
  <c r="F55" i="6" s="1"/>
  <c r="G55" i="6" s="1"/>
  <c r="J55" i="6" s="1"/>
  <c r="I55" i="6"/>
  <c r="K60" i="6" l="1"/>
  <c r="L60" i="6"/>
  <c r="M60" i="6" s="1"/>
  <c r="P60" i="6" s="1"/>
  <c r="O60" i="6"/>
  <c r="H56" i="6"/>
  <c r="I56" i="6" s="1"/>
  <c r="E56" i="6"/>
  <c r="N61" i="6" l="1"/>
  <c r="O61" i="6" s="1"/>
  <c r="K61" i="6"/>
  <c r="F56" i="6"/>
  <c r="L61" i="6" l="1"/>
  <c r="M61" i="6" s="1"/>
  <c r="P61" i="6" s="1"/>
  <c r="N62" i="6" s="1"/>
  <c r="G56" i="6"/>
  <c r="J56" i="6" s="1"/>
  <c r="H57" i="6" s="1"/>
  <c r="K62" i="6" l="1"/>
  <c r="O62" i="6"/>
  <c r="I57" i="6"/>
  <c r="E57" i="6"/>
  <c r="L62" i="6" l="1"/>
  <c r="M62" i="6" s="1"/>
  <c r="P62" i="6" s="1"/>
  <c r="N63" i="6" s="1"/>
  <c r="F57" i="6"/>
  <c r="G57" i="6" s="1"/>
  <c r="J57" i="6" s="1"/>
  <c r="H58" i="6" s="1"/>
  <c r="O63" i="6" l="1"/>
  <c r="K63" i="6"/>
  <c r="I58" i="6"/>
  <c r="E58" i="6"/>
  <c r="L63" i="6" l="1"/>
  <c r="M63" i="6" s="1"/>
  <c r="P63" i="6" s="1"/>
  <c r="N64" i="6" s="1"/>
  <c r="F58" i="6"/>
  <c r="G58" i="6" s="1"/>
  <c r="J58" i="6" s="1"/>
  <c r="H59" i="6" s="1"/>
  <c r="O64" i="6" l="1"/>
  <c r="C17" i="6"/>
  <c r="K64" i="6"/>
  <c r="E59" i="6"/>
  <c r="F59" i="6" s="1"/>
  <c r="G59" i="6" s="1"/>
  <c r="J59" i="6" s="1"/>
  <c r="I59" i="6"/>
  <c r="L64" i="6" l="1"/>
  <c r="M64" i="6" s="1"/>
  <c r="P64" i="6" s="1"/>
  <c r="C16" i="6"/>
  <c r="H60" i="6"/>
  <c r="E60" i="6"/>
  <c r="F60" i="6" l="1"/>
  <c r="G60" i="6" s="1"/>
  <c r="J60" i="6" s="1"/>
  <c r="I60" i="6"/>
  <c r="H61" i="6" l="1"/>
  <c r="E61" i="6"/>
  <c r="F61" i="6" l="1"/>
  <c r="G61" i="6" s="1"/>
  <c r="J61" i="6" s="1"/>
  <c r="I61" i="6"/>
  <c r="H62" i="6" l="1"/>
  <c r="I62" i="6" s="1"/>
  <c r="E62" i="6"/>
  <c r="F62" i="6" l="1"/>
  <c r="G62" i="6" s="1"/>
  <c r="J62" i="6" s="1"/>
  <c r="H63" i="6" s="1"/>
  <c r="E63" i="6" l="1"/>
  <c r="I63" i="6"/>
  <c r="F63" i="6"/>
  <c r="G63" i="6" s="1"/>
  <c r="J63" i="6" s="1"/>
  <c r="H64" i="6" l="1"/>
  <c r="E64" i="6"/>
  <c r="B16" i="6" s="1"/>
  <c r="D16" i="6" s="1"/>
  <c r="I64" i="6" l="1"/>
  <c r="B17" i="6"/>
  <c r="D17" i="6" s="1"/>
  <c r="F64" i="6"/>
  <c r="G64" i="6" s="1"/>
  <c r="J64" i="6" s="1"/>
</calcChain>
</file>

<file path=xl/comments1.xml><?xml version="1.0" encoding="utf-8"?>
<comments xmlns="http://schemas.openxmlformats.org/spreadsheetml/2006/main">
  <authors>
    <author>Author</author>
  </authors>
  <commentList>
    <comment ref="D13" authorId="0" shapeId="0">
      <text>
        <r>
          <rPr>
            <b/>
            <sz val="9"/>
            <color indexed="81"/>
            <rFont val="Tahoma"/>
            <family val="2"/>
          </rPr>
          <t>This is the difference that is available to invest, but after taxes.</t>
        </r>
      </text>
    </comment>
    <comment ref="D14" authorId="0" shapeId="0">
      <text>
        <r>
          <rPr>
            <b/>
            <sz val="9"/>
            <color indexed="81"/>
            <rFont val="Tahoma"/>
            <family val="2"/>
          </rPr>
          <t>This is the PreTax Amount available to invest in a 401k while making loan payments over the longer time frame.</t>
        </r>
      </text>
    </comment>
    <comment ref="D17" authorId="0" shapeId="0">
      <text>
        <r>
          <rPr>
            <b/>
            <sz val="9"/>
            <color indexed="81"/>
            <rFont val="Tahoma"/>
            <charset val="1"/>
          </rPr>
          <t>This is the additional money in your 401k at retirement</t>
        </r>
      </text>
    </comment>
  </commentList>
</comments>
</file>

<file path=xl/sharedStrings.xml><?xml version="1.0" encoding="utf-8"?>
<sst xmlns="http://schemas.openxmlformats.org/spreadsheetml/2006/main" count="30" uniqueCount="24">
  <si>
    <t>Interest on Student Debt</t>
  </si>
  <si>
    <t>Effective Tax Rate</t>
  </si>
  <si>
    <t>Yield on Investments</t>
  </si>
  <si>
    <t>Student Loan Debt</t>
  </si>
  <si>
    <t>Repayment Period (Years)</t>
  </si>
  <si>
    <t>Income</t>
  </si>
  <si>
    <t>Age</t>
  </si>
  <si>
    <t>Age at Graduation</t>
  </si>
  <si>
    <t>Year</t>
  </si>
  <si>
    <t>Scenario 1</t>
  </si>
  <si>
    <t>Scenario 2</t>
  </si>
  <si>
    <t>Student Debt</t>
  </si>
  <si>
    <t>Loan Payment</t>
  </si>
  <si>
    <t>Interest</t>
  </si>
  <si>
    <t>401k Accruals</t>
  </si>
  <si>
    <t>401k Total</t>
  </si>
  <si>
    <t>401k Contribution</t>
  </si>
  <si>
    <t>Retirement Age</t>
  </si>
  <si>
    <t>Student Debt at Retirement</t>
  </si>
  <si>
    <t>401k at Retirement</t>
  </si>
  <si>
    <t>Difference</t>
  </si>
  <si>
    <t>Salary</t>
  </si>
  <si>
    <t>Pre tax Amount</t>
  </si>
  <si>
    <t>Annual Loan Payments (After Tax)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</si>
</sst>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6" formatCode="&quot;$&quot;#,##0_);[Red]\(&quot;$&quot;#,##0\)"/>
    <numFmt numFmtId="8" formatCode="&quot;$&quot;#,##0.00_);[Red]\(&quot;$&quot;#,##0.00\)"/>
    <numFmt numFmtId="44" formatCode="_(&quot;$&quot;* #,##0.00_);_(&quot;$&quot;* \(#,##0.00\);_(&quot;$&quot;* &quot;-&quot;??_);_(@_)"/>
    <numFmt numFmtId="164" formatCode="_(&quot;$&quot;* #,##0_);_(&quot;$&quot;* \(#,##0\);_(&quot;$&quot;* &quot;-&quot;??_);_(@_)"/>
    <numFmt numFmtId="165" formatCode="\(#\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5">
    <xf numFmtId="0" fontId="0" fillId="0" borderId="0" xfId="0"/>
    <xf numFmtId="8" fontId="0" fillId="0" borderId="0" xfId="0" applyNumberFormat="1"/>
    <xf numFmtId="6" fontId="0" fillId="0" borderId="0" xfId="0" applyNumberFormat="1"/>
    <xf numFmtId="1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9" fontId="0" fillId="0" borderId="0" xfId="0" applyNumberFormat="1" applyAlignment="1">
      <alignment horizontal="center"/>
    </xf>
    <xf numFmtId="6" fontId="0" fillId="0" borderId="0" xfId="0" applyNumberFormat="1" applyAlignment="1">
      <alignment horizontal="center"/>
    </xf>
    <xf numFmtId="164" fontId="0" fillId="0" borderId="0" xfId="1" applyNumberFormat="1" applyFont="1"/>
    <xf numFmtId="8" fontId="0" fillId="0" borderId="0" xfId="0" applyNumberFormat="1" applyAlignment="1">
      <alignment horizontal="center"/>
    </xf>
    <xf numFmtId="164" fontId="0" fillId="0" borderId="0" xfId="0" applyNumberFormat="1"/>
    <xf numFmtId="0" fontId="0" fillId="0" borderId="1" xfId="0" applyBorder="1" applyAlignment="1">
      <alignment horizontal="centerContinuous"/>
    </xf>
    <xf numFmtId="164" fontId="0" fillId="0" borderId="2" xfId="1" applyNumberFormat="1" applyFont="1" applyBorder="1"/>
    <xf numFmtId="164" fontId="0" fillId="0" borderId="0" xfId="1" applyNumberFormat="1" applyFont="1" applyBorder="1"/>
    <xf numFmtId="6" fontId="0" fillId="0" borderId="0" xfId="0" applyNumberFormat="1" applyBorder="1"/>
    <xf numFmtId="8" fontId="0" fillId="0" borderId="0" xfId="0" applyNumberFormat="1" applyBorder="1"/>
    <xf numFmtId="8" fontId="0" fillId="0" borderId="3" xfId="0" applyNumberFormat="1" applyBorder="1"/>
    <xf numFmtId="164" fontId="0" fillId="0" borderId="2" xfId="0" applyNumberFormat="1" applyBorder="1"/>
    <xf numFmtId="164" fontId="0" fillId="0" borderId="4" xfId="0" applyNumberFormat="1" applyBorder="1"/>
    <xf numFmtId="164" fontId="0" fillId="0" borderId="5" xfId="1" applyNumberFormat="1" applyFont="1" applyBorder="1"/>
    <xf numFmtId="6" fontId="0" fillId="0" borderId="5" xfId="0" applyNumberFormat="1" applyBorder="1"/>
    <xf numFmtId="8" fontId="0" fillId="0" borderId="5" xfId="0" applyNumberFormat="1" applyBorder="1"/>
    <xf numFmtId="8" fontId="0" fillId="0" borderId="6" xfId="0" applyNumberFormat="1" applyBorder="1"/>
    <xf numFmtId="0" fontId="2" fillId="0" borderId="1" xfId="0" applyFont="1" applyBorder="1" applyAlignment="1">
      <alignment horizontal="centerContinuous"/>
    </xf>
    <xf numFmtId="0" fontId="0" fillId="0" borderId="2" xfId="0" applyBorder="1"/>
    <xf numFmtId="0" fontId="0" fillId="0" borderId="0" xfId="0" applyBorder="1"/>
    <xf numFmtId="164" fontId="0" fillId="0" borderId="3" xfId="1" applyNumberFormat="1" applyFont="1" applyBorder="1"/>
    <xf numFmtId="0" fontId="0" fillId="0" borderId="4" xfId="0" applyBorder="1"/>
    <xf numFmtId="0" fontId="0" fillId="0" borderId="5" xfId="0" applyBorder="1"/>
    <xf numFmtId="164" fontId="0" fillId="0" borderId="6" xfId="1" applyNumberFormat="1" applyFont="1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6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165" fontId="0" fillId="0" borderId="0" xfId="0" applyNumberFormat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66"/>
  <sheetViews>
    <sheetView showGridLines="0" tabSelected="1" workbookViewId="0">
      <selection activeCell="F5" sqref="F5"/>
    </sheetView>
  </sheetViews>
  <sheetFormatPr defaultRowHeight="15" x14ac:dyDescent="0.25"/>
  <cols>
    <col min="1" max="1" width="31.5703125" bestFit="1" customWidth="1"/>
    <col min="2" max="2" width="13.140625" customWidth="1"/>
    <col min="3" max="3" width="11.5703125" bestFit="1" customWidth="1"/>
    <col min="4" max="4" width="12.28515625" bestFit="1" customWidth="1"/>
    <col min="5" max="5" width="12.7109375" bestFit="1" customWidth="1"/>
    <col min="6" max="6" width="8" bestFit="1" customWidth="1"/>
    <col min="7" max="7" width="13.5703125" bestFit="1" customWidth="1"/>
    <col min="8" max="8" width="10.85546875" bestFit="1" customWidth="1"/>
    <col min="9" max="9" width="12.7109375" bestFit="1" customWidth="1"/>
    <col min="10" max="10" width="16.85546875" bestFit="1" customWidth="1"/>
    <col min="11" max="11" width="12.7109375" bestFit="1" customWidth="1"/>
    <col min="12" max="12" width="8" bestFit="1" customWidth="1"/>
    <col min="13" max="13" width="13.5703125" bestFit="1" customWidth="1"/>
    <col min="14" max="14" width="10.85546875" bestFit="1" customWidth="1"/>
    <col min="15" max="15" width="12.7109375" bestFit="1" customWidth="1"/>
    <col min="16" max="16" width="16.85546875" bestFit="1" customWidth="1"/>
  </cols>
  <sheetData>
    <row r="1" spans="1:4" x14ac:dyDescent="0.25">
      <c r="C1" s="3"/>
    </row>
    <row r="2" spans="1:4" x14ac:dyDescent="0.25">
      <c r="A2" t="s">
        <v>3</v>
      </c>
      <c r="B2" s="6">
        <v>100000</v>
      </c>
    </row>
    <row r="3" spans="1:4" x14ac:dyDescent="0.25">
      <c r="A3" t="s">
        <v>7</v>
      </c>
      <c r="B3" s="4">
        <v>25</v>
      </c>
    </row>
    <row r="4" spans="1:4" x14ac:dyDescent="0.25">
      <c r="A4" t="s">
        <v>17</v>
      </c>
      <c r="B4" s="4">
        <v>65</v>
      </c>
    </row>
    <row r="5" spans="1:4" x14ac:dyDescent="0.25">
      <c r="A5" t="s">
        <v>0</v>
      </c>
      <c r="B5" s="3">
        <v>6.25E-2</v>
      </c>
    </row>
    <row r="6" spans="1:4" x14ac:dyDescent="0.25">
      <c r="A6" t="s">
        <v>2</v>
      </c>
      <c r="B6" s="3">
        <v>0.08</v>
      </c>
    </row>
    <row r="7" spans="1:4" x14ac:dyDescent="0.25">
      <c r="A7" t="s">
        <v>1</v>
      </c>
      <c r="B7" s="5">
        <v>0.25</v>
      </c>
    </row>
    <row r="8" spans="1:4" x14ac:dyDescent="0.25">
      <c r="A8" t="s">
        <v>21</v>
      </c>
      <c r="B8" s="6">
        <v>65000</v>
      </c>
      <c r="C8" s="3"/>
    </row>
    <row r="9" spans="1:4" x14ac:dyDescent="0.25">
      <c r="B9" s="6"/>
      <c r="C9" s="3"/>
    </row>
    <row r="10" spans="1:4" x14ac:dyDescent="0.25">
      <c r="B10" s="6"/>
      <c r="C10" s="3"/>
    </row>
    <row r="11" spans="1:4" x14ac:dyDescent="0.25">
      <c r="B11" s="33" t="s">
        <v>9</v>
      </c>
      <c r="C11" s="32" t="s">
        <v>10</v>
      </c>
      <c r="D11" s="33" t="s">
        <v>20</v>
      </c>
    </row>
    <row r="12" spans="1:4" x14ac:dyDescent="0.25">
      <c r="A12" t="s">
        <v>4</v>
      </c>
      <c r="B12" s="4">
        <v>10</v>
      </c>
      <c r="C12" s="4">
        <v>25</v>
      </c>
    </row>
    <row r="13" spans="1:4" x14ac:dyDescent="0.25">
      <c r="A13" t="s">
        <v>23</v>
      </c>
      <c r="B13" s="8">
        <f>PMT($B$5,B12,$B$2)</f>
        <v>-13748.17850110441</v>
      </c>
      <c r="C13" s="8">
        <f>PMT($B$5,C12,$B$2)</f>
        <v>-8009.461925298272</v>
      </c>
      <c r="D13" s="1">
        <f>C13-B13</f>
        <v>5738.7165758061383</v>
      </c>
    </row>
    <row r="14" spans="1:4" x14ac:dyDescent="0.25">
      <c r="A14" t="s">
        <v>22</v>
      </c>
      <c r="B14" s="6">
        <f>-B13/(1-$B$7)</f>
        <v>18330.904668139214</v>
      </c>
      <c r="C14" s="6">
        <f>-C13/(1-$B$7)</f>
        <v>10679.282567064363</v>
      </c>
      <c r="D14" s="6">
        <f>C14-B14</f>
        <v>-7651.6221010748504</v>
      </c>
    </row>
    <row r="16" spans="1:4" x14ac:dyDescent="0.25">
      <c r="A16" t="s">
        <v>18</v>
      </c>
      <c r="B16" s="7">
        <f>VLOOKUP($B$4,$C$24:$P$64,$E$21,0)</f>
        <v>0</v>
      </c>
      <c r="C16" s="7">
        <f>VLOOKUP($B$4,$C$24:$P$64,$K$21,0)</f>
        <v>0</v>
      </c>
      <c r="D16" s="9">
        <f>C16-B16</f>
        <v>0</v>
      </c>
    </row>
    <row r="17" spans="1:16" x14ac:dyDescent="0.25">
      <c r="A17" t="s">
        <v>19</v>
      </c>
      <c r="B17" s="7">
        <f>VLOOKUP($B$4,$C$24:$P$64,$H$21,0)</f>
        <v>2076583.7434207525</v>
      </c>
      <c r="C17" s="7">
        <f>VLOOKUP($B$4,$C$24:$P$64,$N$21,0)</f>
        <v>2272167.6809135959</v>
      </c>
      <c r="D17" s="9">
        <f>C17-B17</f>
        <v>195583.93749284348</v>
      </c>
    </row>
    <row r="18" spans="1:16" x14ac:dyDescent="0.25">
      <c r="B18" s="7"/>
      <c r="C18" s="7"/>
    </row>
    <row r="19" spans="1:16" x14ac:dyDescent="0.25">
      <c r="B19" s="7"/>
      <c r="C19" s="7"/>
    </row>
    <row r="21" spans="1:16" x14ac:dyDescent="0.25">
      <c r="C21" s="34">
        <v>1</v>
      </c>
      <c r="D21" s="34">
        <f>C21+1</f>
        <v>2</v>
      </c>
      <c r="E21" s="34">
        <f t="shared" ref="E21:P21" si="0">D21+1</f>
        <v>3</v>
      </c>
      <c r="F21" s="34">
        <f t="shared" si="0"/>
        <v>4</v>
      </c>
      <c r="G21" s="34">
        <f t="shared" si="0"/>
        <v>5</v>
      </c>
      <c r="H21" s="34">
        <f t="shared" si="0"/>
        <v>6</v>
      </c>
      <c r="I21" s="34">
        <f t="shared" si="0"/>
        <v>7</v>
      </c>
      <c r="J21" s="34">
        <f t="shared" si="0"/>
        <v>8</v>
      </c>
      <c r="K21" s="34">
        <f t="shared" si="0"/>
        <v>9</v>
      </c>
      <c r="L21" s="34">
        <f t="shared" si="0"/>
        <v>10</v>
      </c>
      <c r="M21" s="34">
        <f t="shared" si="0"/>
        <v>11</v>
      </c>
      <c r="N21" s="34">
        <f t="shared" si="0"/>
        <v>12</v>
      </c>
      <c r="O21" s="34">
        <f t="shared" si="0"/>
        <v>13</v>
      </c>
      <c r="P21" s="34">
        <f t="shared" si="0"/>
        <v>14</v>
      </c>
    </row>
    <row r="22" spans="1:16" x14ac:dyDescent="0.25">
      <c r="E22" s="22" t="str">
        <f>"Scenario 1: Pay off Debt in "&amp;$B$12&amp;" Years"</f>
        <v>Scenario 1: Pay off Debt in 10 Years</v>
      </c>
      <c r="F22" s="10"/>
      <c r="G22" s="10"/>
      <c r="H22" s="10"/>
      <c r="I22" s="10"/>
      <c r="J22" s="10"/>
      <c r="K22" s="22" t="str">
        <f>"Scenario 2: Pay off Debt in "&amp;$C$12&amp;" Years"</f>
        <v>Scenario 2: Pay off Debt in 25 Years</v>
      </c>
      <c r="L22" s="10"/>
      <c r="M22" s="10"/>
      <c r="N22" s="10"/>
      <c r="O22" s="10"/>
      <c r="P22" s="10"/>
    </row>
    <row r="23" spans="1:16" s="4" customFormat="1" x14ac:dyDescent="0.25">
      <c r="B23" s="29" t="s">
        <v>8</v>
      </c>
      <c r="C23" s="30" t="s">
        <v>6</v>
      </c>
      <c r="D23" s="31" t="s">
        <v>5</v>
      </c>
      <c r="E23" s="29" t="s">
        <v>11</v>
      </c>
      <c r="F23" s="30" t="s">
        <v>13</v>
      </c>
      <c r="G23" s="30" t="s">
        <v>12</v>
      </c>
      <c r="H23" s="30" t="s">
        <v>15</v>
      </c>
      <c r="I23" s="30" t="s">
        <v>14</v>
      </c>
      <c r="J23" s="31" t="s">
        <v>16</v>
      </c>
      <c r="K23" s="29" t="s">
        <v>11</v>
      </c>
      <c r="L23" s="30" t="s">
        <v>13</v>
      </c>
      <c r="M23" s="30" t="s">
        <v>12</v>
      </c>
      <c r="N23" s="30" t="s">
        <v>15</v>
      </c>
      <c r="O23" s="30" t="s">
        <v>14</v>
      </c>
      <c r="P23" s="31" t="s">
        <v>16</v>
      </c>
    </row>
    <row r="24" spans="1:16" x14ac:dyDescent="0.25">
      <c r="B24" s="23">
        <v>1</v>
      </c>
      <c r="C24" s="24">
        <f>$B$3</f>
        <v>25</v>
      </c>
      <c r="D24" s="25">
        <f>B8</f>
        <v>65000</v>
      </c>
      <c r="E24" s="11">
        <f>$B$2</f>
        <v>100000</v>
      </c>
      <c r="F24" s="12">
        <f t="shared" ref="F24:F64" si="1">E24*$B$5</f>
        <v>6250</v>
      </c>
      <c r="G24" s="13">
        <f>-MIN(-$B$13,E24+F24)</f>
        <v>-13748.17850110441</v>
      </c>
      <c r="H24" s="13">
        <v>0</v>
      </c>
      <c r="I24" s="14">
        <f t="shared" ref="I24:I64" si="2">H24*$B$6</f>
        <v>0</v>
      </c>
      <c r="J24" s="15">
        <f t="shared" ref="J24:J64" si="3">G24/(1-$B$7)+$B$14</f>
        <v>0</v>
      </c>
      <c r="K24" s="11">
        <f>$B$2</f>
        <v>100000</v>
      </c>
      <c r="L24" s="12">
        <f t="shared" ref="L24:L64" si="4">K24*$B$5</f>
        <v>6250</v>
      </c>
      <c r="M24" s="13">
        <f>-MIN(-$C$13,K24+L24)</f>
        <v>-8009.461925298272</v>
      </c>
      <c r="N24" s="13">
        <v>0</v>
      </c>
      <c r="O24" s="14">
        <f t="shared" ref="O24:O64" si="5">N24*$B$6</f>
        <v>0</v>
      </c>
      <c r="P24" s="15">
        <f t="shared" ref="P24:P64" si="6">M24/(1-$B$7)+$B$14</f>
        <v>7651.6221010748504</v>
      </c>
    </row>
    <row r="25" spans="1:16" x14ac:dyDescent="0.25">
      <c r="B25" s="23">
        <f>B24+1</f>
        <v>2</v>
      </c>
      <c r="C25" s="24">
        <f>C24+1</f>
        <v>26</v>
      </c>
      <c r="D25" s="25">
        <f>D24</f>
        <v>65000</v>
      </c>
      <c r="E25" s="16">
        <f>MAX(E24+F24+G24,0)</f>
        <v>92501.821498895588</v>
      </c>
      <c r="F25" s="12">
        <f t="shared" si="1"/>
        <v>5781.3638436809742</v>
      </c>
      <c r="G25" s="13">
        <f t="shared" ref="G25:G46" si="7">-MIN(-$B$13,E25+F25)</f>
        <v>-13748.17850110441</v>
      </c>
      <c r="H25" s="13">
        <f>H24+I24+J24</f>
        <v>0</v>
      </c>
      <c r="I25" s="14">
        <f t="shared" si="2"/>
        <v>0</v>
      </c>
      <c r="J25" s="15">
        <f t="shared" si="3"/>
        <v>0</v>
      </c>
      <c r="K25" s="16">
        <f>MAX(K24+L24+M24,0)</f>
        <v>98240.538074701733</v>
      </c>
      <c r="L25" s="12">
        <f t="shared" si="4"/>
        <v>6140.0336296688583</v>
      </c>
      <c r="M25" s="13">
        <f t="shared" ref="M25:M26" si="8">-MIN(-$C$13,K25+L25)</f>
        <v>-8009.461925298272</v>
      </c>
      <c r="N25" s="13">
        <f>N24+O24+P24</f>
        <v>7651.6221010748504</v>
      </c>
      <c r="O25" s="14">
        <f t="shared" si="5"/>
        <v>612.12976808598808</v>
      </c>
      <c r="P25" s="15">
        <f t="shared" si="6"/>
        <v>7651.6221010748504</v>
      </c>
    </row>
    <row r="26" spans="1:16" x14ac:dyDescent="0.25">
      <c r="B26" s="23">
        <f t="shared" ref="B26:B28" si="9">B25+1</f>
        <v>3</v>
      </c>
      <c r="C26" s="24">
        <f t="shared" ref="C26:C46" si="10">C25+1</f>
        <v>27</v>
      </c>
      <c r="D26" s="25">
        <f t="shared" ref="D26:D46" si="11">D25</f>
        <v>65000</v>
      </c>
      <c r="E26" s="16">
        <f t="shared" ref="E26:E46" si="12">MAX(E25+F25+G25,0)</f>
        <v>84535.006841472146</v>
      </c>
      <c r="F26" s="12">
        <f t="shared" si="1"/>
        <v>5283.4379275920091</v>
      </c>
      <c r="G26" s="13">
        <f t="shared" si="7"/>
        <v>-13748.17850110441</v>
      </c>
      <c r="H26" s="13">
        <f t="shared" ref="H26:H46" si="13">H25+I25+J25</f>
        <v>0</v>
      </c>
      <c r="I26" s="14">
        <f t="shared" si="2"/>
        <v>0</v>
      </c>
      <c r="J26" s="15">
        <f t="shared" si="3"/>
        <v>0</v>
      </c>
      <c r="K26" s="16">
        <f t="shared" ref="K26" si="14">MAX(K25+L25+M25,0)</f>
        <v>96371.109779072329</v>
      </c>
      <c r="L26" s="12">
        <f t="shared" si="4"/>
        <v>6023.1943611920206</v>
      </c>
      <c r="M26" s="13">
        <f t="shared" si="8"/>
        <v>-8009.461925298272</v>
      </c>
      <c r="N26" s="13">
        <f t="shared" ref="N26" si="15">N25+O25+P25</f>
        <v>15915.373970235689</v>
      </c>
      <c r="O26" s="14">
        <f t="shared" si="5"/>
        <v>1273.2299176188551</v>
      </c>
      <c r="P26" s="15">
        <f t="shared" si="6"/>
        <v>7651.6221010748504</v>
      </c>
    </row>
    <row r="27" spans="1:16" x14ac:dyDescent="0.25">
      <c r="B27" s="23">
        <f t="shared" si="9"/>
        <v>4</v>
      </c>
      <c r="C27" s="24">
        <f t="shared" si="10"/>
        <v>28</v>
      </c>
      <c r="D27" s="25">
        <f t="shared" si="11"/>
        <v>65000</v>
      </c>
      <c r="E27" s="16">
        <f t="shared" si="12"/>
        <v>76070.266267959742</v>
      </c>
      <c r="F27" s="12">
        <f t="shared" si="1"/>
        <v>4754.3916417474838</v>
      </c>
      <c r="G27" s="13">
        <f t="shared" si="7"/>
        <v>-13748.17850110441</v>
      </c>
      <c r="H27" s="13">
        <f t="shared" si="13"/>
        <v>0</v>
      </c>
      <c r="I27" s="14">
        <f t="shared" si="2"/>
        <v>0</v>
      </c>
      <c r="J27" s="15">
        <f t="shared" si="3"/>
        <v>0</v>
      </c>
      <c r="K27" s="16">
        <f t="shared" ref="K27:K64" si="16">MAX(K26+L26+M26,0)</f>
        <v>94384.842214966076</v>
      </c>
      <c r="L27" s="12">
        <f t="shared" si="4"/>
        <v>5899.0526384353798</v>
      </c>
      <c r="M27" s="13">
        <f t="shared" ref="M27:M64" si="17">-MIN(-$C$13,K27+L27)</f>
        <v>-8009.461925298272</v>
      </c>
      <c r="N27" s="13">
        <f t="shared" ref="N27:N64" si="18">N26+O26+P26</f>
        <v>24840.225988929393</v>
      </c>
      <c r="O27" s="14">
        <f t="shared" si="5"/>
        <v>1987.2180791143514</v>
      </c>
      <c r="P27" s="15">
        <f t="shared" si="6"/>
        <v>7651.6221010748504</v>
      </c>
    </row>
    <row r="28" spans="1:16" x14ac:dyDescent="0.25">
      <c r="B28" s="23">
        <f t="shared" si="9"/>
        <v>5</v>
      </c>
      <c r="C28" s="24">
        <f t="shared" si="10"/>
        <v>29</v>
      </c>
      <c r="D28" s="25">
        <f t="shared" si="11"/>
        <v>65000</v>
      </c>
      <c r="E28" s="16">
        <f t="shared" si="12"/>
        <v>67076.479408602812</v>
      </c>
      <c r="F28" s="12">
        <f t="shared" si="1"/>
        <v>4192.2799630376758</v>
      </c>
      <c r="G28" s="13">
        <f t="shared" si="7"/>
        <v>-13748.17850110441</v>
      </c>
      <c r="H28" s="13">
        <f t="shared" si="13"/>
        <v>0</v>
      </c>
      <c r="I28" s="14">
        <f t="shared" si="2"/>
        <v>0</v>
      </c>
      <c r="J28" s="15">
        <f t="shared" si="3"/>
        <v>0</v>
      </c>
      <c r="K28" s="16">
        <f t="shared" si="16"/>
        <v>92274.432928103197</v>
      </c>
      <c r="L28" s="12">
        <f t="shared" si="4"/>
        <v>5767.1520580064498</v>
      </c>
      <c r="M28" s="13">
        <f t="shared" si="17"/>
        <v>-8009.461925298272</v>
      </c>
      <c r="N28" s="13">
        <f t="shared" si="18"/>
        <v>34479.066169118596</v>
      </c>
      <c r="O28" s="14">
        <f t="shared" si="5"/>
        <v>2758.3252935294877</v>
      </c>
      <c r="P28" s="15">
        <f t="shared" si="6"/>
        <v>7651.6221010748504</v>
      </c>
    </row>
    <row r="29" spans="1:16" x14ac:dyDescent="0.25">
      <c r="B29" s="23">
        <f t="shared" ref="B29:B46" si="19">B28+1</f>
        <v>6</v>
      </c>
      <c r="C29" s="24">
        <f t="shared" si="10"/>
        <v>30</v>
      </c>
      <c r="D29" s="25">
        <f t="shared" si="11"/>
        <v>65000</v>
      </c>
      <c r="E29" s="16">
        <f t="shared" si="12"/>
        <v>57520.580870536069</v>
      </c>
      <c r="F29" s="12">
        <f t="shared" si="1"/>
        <v>3595.0363044085043</v>
      </c>
      <c r="G29" s="13">
        <f t="shared" si="7"/>
        <v>-13748.17850110441</v>
      </c>
      <c r="H29" s="13">
        <f t="shared" si="13"/>
        <v>0</v>
      </c>
      <c r="I29" s="14">
        <f t="shared" si="2"/>
        <v>0</v>
      </c>
      <c r="J29" s="15">
        <f t="shared" si="3"/>
        <v>0</v>
      </c>
      <c r="K29" s="16">
        <f t="shared" si="16"/>
        <v>90032.123060811384</v>
      </c>
      <c r="L29" s="12">
        <f t="shared" si="4"/>
        <v>5627.0076913007115</v>
      </c>
      <c r="M29" s="13">
        <f t="shared" si="17"/>
        <v>-8009.461925298272</v>
      </c>
      <c r="N29" s="13">
        <f t="shared" si="18"/>
        <v>44889.013563722932</v>
      </c>
      <c r="O29" s="14">
        <f t="shared" si="5"/>
        <v>3591.1210850978346</v>
      </c>
      <c r="P29" s="15">
        <f t="shared" si="6"/>
        <v>7651.6221010748504</v>
      </c>
    </row>
    <row r="30" spans="1:16" x14ac:dyDescent="0.25">
      <c r="B30" s="23">
        <f t="shared" si="19"/>
        <v>7</v>
      </c>
      <c r="C30" s="24">
        <f t="shared" si="10"/>
        <v>31</v>
      </c>
      <c r="D30" s="25">
        <f t="shared" si="11"/>
        <v>65000</v>
      </c>
      <c r="E30" s="16">
        <f t="shared" si="12"/>
        <v>47367.438673840159</v>
      </c>
      <c r="F30" s="12">
        <f t="shared" si="1"/>
        <v>2960.4649171150099</v>
      </c>
      <c r="G30" s="13">
        <f t="shared" si="7"/>
        <v>-13748.17850110441</v>
      </c>
      <c r="H30" s="13">
        <f t="shared" si="13"/>
        <v>0</v>
      </c>
      <c r="I30" s="14">
        <f t="shared" si="2"/>
        <v>0</v>
      </c>
      <c r="J30" s="15">
        <f t="shared" si="3"/>
        <v>0</v>
      </c>
      <c r="K30" s="16">
        <f t="shared" si="16"/>
        <v>87649.668826813824</v>
      </c>
      <c r="L30" s="12">
        <f t="shared" si="4"/>
        <v>5478.104301675864</v>
      </c>
      <c r="M30" s="13">
        <f t="shared" si="17"/>
        <v>-8009.461925298272</v>
      </c>
      <c r="N30" s="13">
        <f t="shared" si="18"/>
        <v>56131.756749895612</v>
      </c>
      <c r="O30" s="14">
        <f t="shared" si="5"/>
        <v>4490.540539991649</v>
      </c>
      <c r="P30" s="15">
        <f t="shared" si="6"/>
        <v>7651.6221010748504</v>
      </c>
    </row>
    <row r="31" spans="1:16" x14ac:dyDescent="0.25">
      <c r="B31" s="23">
        <f t="shared" si="19"/>
        <v>8</v>
      </c>
      <c r="C31" s="24">
        <f t="shared" si="10"/>
        <v>32</v>
      </c>
      <c r="D31" s="25">
        <f t="shared" si="11"/>
        <v>65000</v>
      </c>
      <c r="E31" s="16">
        <f t="shared" si="12"/>
        <v>36579.725089850755</v>
      </c>
      <c r="F31" s="12">
        <f t="shared" si="1"/>
        <v>2286.2328181156722</v>
      </c>
      <c r="G31" s="13">
        <f t="shared" si="7"/>
        <v>-13748.17850110441</v>
      </c>
      <c r="H31" s="13">
        <f t="shared" si="13"/>
        <v>0</v>
      </c>
      <c r="I31" s="14">
        <f t="shared" si="2"/>
        <v>0</v>
      </c>
      <c r="J31" s="15">
        <f t="shared" si="3"/>
        <v>0</v>
      </c>
      <c r="K31" s="16">
        <f t="shared" si="16"/>
        <v>85118.311203191421</v>
      </c>
      <c r="L31" s="12">
        <f t="shared" si="4"/>
        <v>5319.8944501994638</v>
      </c>
      <c r="M31" s="13">
        <f t="shared" si="17"/>
        <v>-8009.461925298272</v>
      </c>
      <c r="N31" s="13">
        <f t="shared" si="18"/>
        <v>68273.91939096211</v>
      </c>
      <c r="O31" s="14">
        <f t="shared" si="5"/>
        <v>5461.913551276969</v>
      </c>
      <c r="P31" s="15">
        <f t="shared" si="6"/>
        <v>7651.6221010748504</v>
      </c>
    </row>
    <row r="32" spans="1:16" x14ac:dyDescent="0.25">
      <c r="B32" s="23">
        <f t="shared" si="19"/>
        <v>9</v>
      </c>
      <c r="C32" s="24">
        <f t="shared" si="10"/>
        <v>33</v>
      </c>
      <c r="D32" s="25">
        <f t="shared" si="11"/>
        <v>65000</v>
      </c>
      <c r="E32" s="16">
        <f t="shared" si="12"/>
        <v>25117.779406862013</v>
      </c>
      <c r="F32" s="12">
        <f t="shared" si="1"/>
        <v>1569.8612129288758</v>
      </c>
      <c r="G32" s="13">
        <f t="shared" si="7"/>
        <v>-13748.17850110441</v>
      </c>
      <c r="H32" s="13">
        <f t="shared" si="13"/>
        <v>0</v>
      </c>
      <c r="I32" s="14">
        <f t="shared" si="2"/>
        <v>0</v>
      </c>
      <c r="J32" s="15">
        <f t="shared" si="3"/>
        <v>0</v>
      </c>
      <c r="K32" s="16">
        <f t="shared" si="16"/>
        <v>82428.743728092624</v>
      </c>
      <c r="L32" s="12">
        <f t="shared" si="4"/>
        <v>5151.796483005789</v>
      </c>
      <c r="M32" s="13">
        <f t="shared" si="17"/>
        <v>-8009.461925298272</v>
      </c>
      <c r="N32" s="13">
        <f t="shared" si="18"/>
        <v>81387.455043313937</v>
      </c>
      <c r="O32" s="14">
        <f t="shared" si="5"/>
        <v>6510.9964034651148</v>
      </c>
      <c r="P32" s="15">
        <f t="shared" si="6"/>
        <v>7651.6221010748504</v>
      </c>
    </row>
    <row r="33" spans="2:16" x14ac:dyDescent="0.25">
      <c r="B33" s="23">
        <f t="shared" si="19"/>
        <v>10</v>
      </c>
      <c r="C33" s="24">
        <f t="shared" si="10"/>
        <v>34</v>
      </c>
      <c r="D33" s="25">
        <f t="shared" si="11"/>
        <v>65000</v>
      </c>
      <c r="E33" s="16">
        <f t="shared" si="12"/>
        <v>12939.462118686477</v>
      </c>
      <c r="F33" s="12">
        <f t="shared" si="1"/>
        <v>808.71638241790481</v>
      </c>
      <c r="G33" s="13">
        <f t="shared" si="7"/>
        <v>-13748.178501104381</v>
      </c>
      <c r="H33" s="13">
        <f t="shared" si="13"/>
        <v>0</v>
      </c>
      <c r="I33" s="14">
        <f t="shared" si="2"/>
        <v>0</v>
      </c>
      <c r="J33" s="15">
        <f t="shared" si="3"/>
        <v>4.0017766878008842E-11</v>
      </c>
      <c r="K33" s="16">
        <f t="shared" si="16"/>
        <v>79571.078285800148</v>
      </c>
      <c r="L33" s="12">
        <f t="shared" si="4"/>
        <v>4973.1923928625092</v>
      </c>
      <c r="M33" s="13">
        <f t="shared" si="17"/>
        <v>-8009.461925298272</v>
      </c>
      <c r="N33" s="13">
        <f t="shared" si="18"/>
        <v>95550.073547853914</v>
      </c>
      <c r="O33" s="14">
        <f t="shared" si="5"/>
        <v>7644.005883828313</v>
      </c>
      <c r="P33" s="15">
        <f t="shared" si="6"/>
        <v>7651.6221010748504</v>
      </c>
    </row>
    <row r="34" spans="2:16" x14ac:dyDescent="0.25">
      <c r="B34" s="23">
        <f t="shared" si="19"/>
        <v>11</v>
      </c>
      <c r="C34" s="24">
        <f t="shared" si="10"/>
        <v>35</v>
      </c>
      <c r="D34" s="25">
        <f t="shared" si="11"/>
        <v>65000</v>
      </c>
      <c r="E34" s="16">
        <f t="shared" si="12"/>
        <v>0</v>
      </c>
      <c r="F34" s="12">
        <f t="shared" si="1"/>
        <v>0</v>
      </c>
      <c r="G34" s="13">
        <f t="shared" si="7"/>
        <v>0</v>
      </c>
      <c r="H34" s="13">
        <f t="shared" si="13"/>
        <v>4.0017766878008842E-11</v>
      </c>
      <c r="I34" s="14">
        <f t="shared" si="2"/>
        <v>3.2014213502407074E-12</v>
      </c>
      <c r="J34" s="15">
        <f t="shared" si="3"/>
        <v>18330.904668139214</v>
      </c>
      <c r="K34" s="16">
        <f t="shared" si="16"/>
        <v>76534.808753364385</v>
      </c>
      <c r="L34" s="12">
        <f t="shared" si="4"/>
        <v>4783.425547085274</v>
      </c>
      <c r="M34" s="13">
        <f t="shared" si="17"/>
        <v>-8009.461925298272</v>
      </c>
      <c r="N34" s="13">
        <f t="shared" si="18"/>
        <v>110845.70153275708</v>
      </c>
      <c r="O34" s="14">
        <f t="shared" si="5"/>
        <v>8867.6561226205667</v>
      </c>
      <c r="P34" s="15">
        <f t="shared" si="6"/>
        <v>7651.6221010748504</v>
      </c>
    </row>
    <row r="35" spans="2:16" x14ac:dyDescent="0.25">
      <c r="B35" s="23">
        <f t="shared" si="19"/>
        <v>12</v>
      </c>
      <c r="C35" s="24">
        <f t="shared" si="10"/>
        <v>36</v>
      </c>
      <c r="D35" s="25">
        <f t="shared" si="11"/>
        <v>65000</v>
      </c>
      <c r="E35" s="16">
        <f t="shared" si="12"/>
        <v>0</v>
      </c>
      <c r="F35" s="12">
        <f t="shared" si="1"/>
        <v>0</v>
      </c>
      <c r="G35" s="13">
        <f t="shared" si="7"/>
        <v>0</v>
      </c>
      <c r="H35" s="13">
        <f t="shared" si="13"/>
        <v>18330.904668139257</v>
      </c>
      <c r="I35" s="14">
        <f t="shared" si="2"/>
        <v>1466.4723734511406</v>
      </c>
      <c r="J35" s="15">
        <f t="shared" si="3"/>
        <v>18330.904668139214</v>
      </c>
      <c r="K35" s="16">
        <f t="shared" si="16"/>
        <v>73308.772375151399</v>
      </c>
      <c r="L35" s="12">
        <f t="shared" si="4"/>
        <v>4581.7982734469624</v>
      </c>
      <c r="M35" s="13">
        <f t="shared" si="17"/>
        <v>-8009.461925298272</v>
      </c>
      <c r="N35" s="13">
        <f t="shared" si="18"/>
        <v>127364.97975645251</v>
      </c>
      <c r="O35" s="14">
        <f t="shared" si="5"/>
        <v>10189.1983805162</v>
      </c>
      <c r="P35" s="15">
        <f t="shared" si="6"/>
        <v>7651.6221010748504</v>
      </c>
    </row>
    <row r="36" spans="2:16" x14ac:dyDescent="0.25">
      <c r="B36" s="23">
        <f t="shared" si="19"/>
        <v>13</v>
      </c>
      <c r="C36" s="24">
        <f t="shared" si="10"/>
        <v>37</v>
      </c>
      <c r="D36" s="25">
        <f t="shared" si="11"/>
        <v>65000</v>
      </c>
      <c r="E36" s="16">
        <f t="shared" si="12"/>
        <v>0</v>
      </c>
      <c r="F36" s="12">
        <f t="shared" si="1"/>
        <v>0</v>
      </c>
      <c r="G36" s="13">
        <f t="shared" si="7"/>
        <v>0</v>
      </c>
      <c r="H36" s="13">
        <f t="shared" si="13"/>
        <v>38128.281709729607</v>
      </c>
      <c r="I36" s="14">
        <f t="shared" si="2"/>
        <v>3050.2625367783685</v>
      </c>
      <c r="J36" s="15">
        <f t="shared" si="3"/>
        <v>18330.904668139214</v>
      </c>
      <c r="K36" s="16">
        <f t="shared" si="16"/>
        <v>69881.108723300102</v>
      </c>
      <c r="L36" s="12">
        <f t="shared" si="4"/>
        <v>4367.5692952062564</v>
      </c>
      <c r="M36" s="13">
        <f t="shared" si="17"/>
        <v>-8009.461925298272</v>
      </c>
      <c r="N36" s="13">
        <f t="shared" si="18"/>
        <v>145205.80023804354</v>
      </c>
      <c r="O36" s="14">
        <f t="shared" si="5"/>
        <v>11616.464019043484</v>
      </c>
      <c r="P36" s="15">
        <f t="shared" si="6"/>
        <v>7651.6221010748504</v>
      </c>
    </row>
    <row r="37" spans="2:16" x14ac:dyDescent="0.25">
      <c r="B37" s="23">
        <f t="shared" si="19"/>
        <v>14</v>
      </c>
      <c r="C37" s="24">
        <f t="shared" si="10"/>
        <v>38</v>
      </c>
      <c r="D37" s="25">
        <f t="shared" si="11"/>
        <v>65000</v>
      </c>
      <c r="E37" s="16">
        <f t="shared" si="12"/>
        <v>0</v>
      </c>
      <c r="F37" s="12">
        <f t="shared" si="1"/>
        <v>0</v>
      </c>
      <c r="G37" s="13">
        <f t="shared" si="7"/>
        <v>0</v>
      </c>
      <c r="H37" s="13">
        <f t="shared" si="13"/>
        <v>59509.44891464719</v>
      </c>
      <c r="I37" s="14">
        <f t="shared" si="2"/>
        <v>4760.7559131717753</v>
      </c>
      <c r="J37" s="15">
        <f t="shared" si="3"/>
        <v>18330.904668139214</v>
      </c>
      <c r="K37" s="16">
        <f t="shared" si="16"/>
        <v>66239.216093208088</v>
      </c>
      <c r="L37" s="12">
        <f t="shared" si="4"/>
        <v>4139.9510058255055</v>
      </c>
      <c r="M37" s="13">
        <f t="shared" si="17"/>
        <v>-8009.461925298272</v>
      </c>
      <c r="N37" s="13">
        <f t="shared" si="18"/>
        <v>164473.88635816186</v>
      </c>
      <c r="O37" s="14">
        <f t="shared" si="5"/>
        <v>13157.91090865295</v>
      </c>
      <c r="P37" s="15">
        <f t="shared" si="6"/>
        <v>7651.6221010748504</v>
      </c>
    </row>
    <row r="38" spans="2:16" x14ac:dyDescent="0.25">
      <c r="B38" s="23">
        <f t="shared" si="19"/>
        <v>15</v>
      </c>
      <c r="C38" s="24">
        <f t="shared" si="10"/>
        <v>39</v>
      </c>
      <c r="D38" s="25">
        <f t="shared" si="11"/>
        <v>65000</v>
      </c>
      <c r="E38" s="16">
        <f t="shared" si="12"/>
        <v>0</v>
      </c>
      <c r="F38" s="12">
        <f t="shared" si="1"/>
        <v>0</v>
      </c>
      <c r="G38" s="13">
        <f t="shared" si="7"/>
        <v>0</v>
      </c>
      <c r="H38" s="13">
        <f t="shared" si="13"/>
        <v>82601.109495958168</v>
      </c>
      <c r="I38" s="14">
        <f t="shared" si="2"/>
        <v>6608.0887596766534</v>
      </c>
      <c r="J38" s="15">
        <f t="shared" si="3"/>
        <v>18330.904668139214</v>
      </c>
      <c r="K38" s="16">
        <f t="shared" si="16"/>
        <v>62369.705173735325</v>
      </c>
      <c r="L38" s="12">
        <f t="shared" si="4"/>
        <v>3898.1065733584578</v>
      </c>
      <c r="M38" s="13">
        <f t="shared" si="17"/>
        <v>-8009.461925298272</v>
      </c>
      <c r="N38" s="13">
        <f t="shared" si="18"/>
        <v>185283.41936788964</v>
      </c>
      <c r="O38" s="14">
        <f t="shared" si="5"/>
        <v>14822.673549431172</v>
      </c>
      <c r="P38" s="15">
        <f t="shared" si="6"/>
        <v>7651.6221010748504</v>
      </c>
    </row>
    <row r="39" spans="2:16" x14ac:dyDescent="0.25">
      <c r="B39" s="23">
        <f t="shared" si="19"/>
        <v>16</v>
      </c>
      <c r="C39" s="24">
        <f t="shared" si="10"/>
        <v>40</v>
      </c>
      <c r="D39" s="25">
        <f t="shared" si="11"/>
        <v>65000</v>
      </c>
      <c r="E39" s="16">
        <f t="shared" si="12"/>
        <v>0</v>
      </c>
      <c r="F39" s="12">
        <f t="shared" si="1"/>
        <v>0</v>
      </c>
      <c r="G39" s="13">
        <f t="shared" si="7"/>
        <v>0</v>
      </c>
      <c r="H39" s="13">
        <f t="shared" si="13"/>
        <v>107540.10292377404</v>
      </c>
      <c r="I39" s="14">
        <f t="shared" si="2"/>
        <v>8603.2082339019234</v>
      </c>
      <c r="J39" s="15">
        <f t="shared" si="3"/>
        <v>18330.904668139214</v>
      </c>
      <c r="K39" s="16">
        <f t="shared" si="16"/>
        <v>58258.349821795513</v>
      </c>
      <c r="L39" s="12">
        <f t="shared" si="4"/>
        <v>3641.1468638622196</v>
      </c>
      <c r="M39" s="13">
        <f t="shared" si="17"/>
        <v>-8009.461925298272</v>
      </c>
      <c r="N39" s="13">
        <f t="shared" si="18"/>
        <v>207757.71501839565</v>
      </c>
      <c r="O39" s="14">
        <f t="shared" si="5"/>
        <v>16620.617201471654</v>
      </c>
      <c r="P39" s="15">
        <f t="shared" si="6"/>
        <v>7651.6221010748504</v>
      </c>
    </row>
    <row r="40" spans="2:16" x14ac:dyDescent="0.25">
      <c r="B40" s="23">
        <f t="shared" si="19"/>
        <v>17</v>
      </c>
      <c r="C40" s="24">
        <f t="shared" si="10"/>
        <v>41</v>
      </c>
      <c r="D40" s="25">
        <f t="shared" si="11"/>
        <v>65000</v>
      </c>
      <c r="E40" s="16">
        <f t="shared" si="12"/>
        <v>0</v>
      </c>
      <c r="F40" s="12">
        <f t="shared" si="1"/>
        <v>0</v>
      </c>
      <c r="G40" s="13">
        <f t="shared" si="7"/>
        <v>0</v>
      </c>
      <c r="H40" s="13">
        <f t="shared" si="13"/>
        <v>134474.21582581519</v>
      </c>
      <c r="I40" s="14">
        <f t="shared" si="2"/>
        <v>10757.937266065215</v>
      </c>
      <c r="J40" s="15">
        <f t="shared" si="3"/>
        <v>18330.904668139214</v>
      </c>
      <c r="K40" s="16">
        <f t="shared" si="16"/>
        <v>53890.034760359456</v>
      </c>
      <c r="L40" s="12">
        <f t="shared" si="4"/>
        <v>3368.127172522466</v>
      </c>
      <c r="M40" s="13">
        <f t="shared" si="17"/>
        <v>-8009.461925298272</v>
      </c>
      <c r="N40" s="13">
        <f t="shared" si="18"/>
        <v>232029.95432094214</v>
      </c>
      <c r="O40" s="14">
        <f t="shared" si="5"/>
        <v>18562.39634567537</v>
      </c>
      <c r="P40" s="15">
        <f t="shared" si="6"/>
        <v>7651.6221010748504</v>
      </c>
    </row>
    <row r="41" spans="2:16" x14ac:dyDescent="0.25">
      <c r="B41" s="23">
        <f t="shared" si="19"/>
        <v>18</v>
      </c>
      <c r="C41" s="24">
        <f t="shared" si="10"/>
        <v>42</v>
      </c>
      <c r="D41" s="25">
        <f t="shared" si="11"/>
        <v>65000</v>
      </c>
      <c r="E41" s="16">
        <f t="shared" si="12"/>
        <v>0</v>
      </c>
      <c r="F41" s="12">
        <f t="shared" si="1"/>
        <v>0</v>
      </c>
      <c r="G41" s="13">
        <f t="shared" si="7"/>
        <v>0</v>
      </c>
      <c r="H41" s="13">
        <f t="shared" si="13"/>
        <v>163563.05776001961</v>
      </c>
      <c r="I41" s="14">
        <f t="shared" si="2"/>
        <v>13085.044620801569</v>
      </c>
      <c r="J41" s="15">
        <f t="shared" si="3"/>
        <v>18330.904668139214</v>
      </c>
      <c r="K41" s="16">
        <f t="shared" si="16"/>
        <v>49248.700007583648</v>
      </c>
      <c r="L41" s="12">
        <f t="shared" si="4"/>
        <v>3078.043750473978</v>
      </c>
      <c r="M41" s="13">
        <f t="shared" si="17"/>
        <v>-8009.461925298272</v>
      </c>
      <c r="N41" s="13">
        <f t="shared" si="18"/>
        <v>258243.97276769235</v>
      </c>
      <c r="O41" s="14">
        <f t="shared" si="5"/>
        <v>20659.517821415389</v>
      </c>
      <c r="P41" s="15">
        <f t="shared" si="6"/>
        <v>7651.6221010748504</v>
      </c>
    </row>
    <row r="42" spans="2:16" x14ac:dyDescent="0.25">
      <c r="B42" s="23">
        <f t="shared" si="19"/>
        <v>19</v>
      </c>
      <c r="C42" s="24">
        <f t="shared" si="10"/>
        <v>43</v>
      </c>
      <c r="D42" s="25">
        <f t="shared" si="11"/>
        <v>65000</v>
      </c>
      <c r="E42" s="16">
        <f t="shared" si="12"/>
        <v>0</v>
      </c>
      <c r="F42" s="12">
        <f t="shared" si="1"/>
        <v>0</v>
      </c>
      <c r="G42" s="13">
        <f t="shared" si="7"/>
        <v>0</v>
      </c>
      <c r="H42" s="13">
        <f t="shared" si="13"/>
        <v>194979.0070489604</v>
      </c>
      <c r="I42" s="14">
        <f t="shared" si="2"/>
        <v>15598.320563916832</v>
      </c>
      <c r="J42" s="15">
        <f t="shared" si="3"/>
        <v>18330.904668139214</v>
      </c>
      <c r="K42" s="16">
        <f t="shared" si="16"/>
        <v>44317.281832759349</v>
      </c>
      <c r="L42" s="12">
        <f t="shared" si="4"/>
        <v>2769.8301145474593</v>
      </c>
      <c r="M42" s="13">
        <f t="shared" si="17"/>
        <v>-8009.461925298272</v>
      </c>
      <c r="N42" s="13">
        <f t="shared" si="18"/>
        <v>286555.11269018258</v>
      </c>
      <c r="O42" s="14">
        <f t="shared" si="5"/>
        <v>22924.409015214605</v>
      </c>
      <c r="P42" s="15">
        <f t="shared" si="6"/>
        <v>7651.6221010748504</v>
      </c>
    </row>
    <row r="43" spans="2:16" x14ac:dyDescent="0.25">
      <c r="B43" s="23">
        <f t="shared" si="19"/>
        <v>20</v>
      </c>
      <c r="C43" s="24">
        <f t="shared" si="10"/>
        <v>44</v>
      </c>
      <c r="D43" s="25">
        <f t="shared" si="11"/>
        <v>65000</v>
      </c>
      <c r="E43" s="16">
        <f t="shared" si="12"/>
        <v>0</v>
      </c>
      <c r="F43" s="12">
        <f t="shared" si="1"/>
        <v>0</v>
      </c>
      <c r="G43" s="13">
        <f t="shared" si="7"/>
        <v>0</v>
      </c>
      <c r="H43" s="13">
        <f t="shared" si="13"/>
        <v>228908.23228101645</v>
      </c>
      <c r="I43" s="14">
        <f t="shared" si="2"/>
        <v>18312.658582481316</v>
      </c>
      <c r="J43" s="15">
        <f t="shared" si="3"/>
        <v>18330.904668139214</v>
      </c>
      <c r="K43" s="16">
        <f t="shared" si="16"/>
        <v>39077.650022008536</v>
      </c>
      <c r="L43" s="12">
        <f t="shared" si="4"/>
        <v>2442.3531263755335</v>
      </c>
      <c r="M43" s="13">
        <f t="shared" si="17"/>
        <v>-8009.461925298272</v>
      </c>
      <c r="N43" s="13">
        <f t="shared" si="18"/>
        <v>317131.14380647201</v>
      </c>
      <c r="O43" s="14">
        <f t="shared" si="5"/>
        <v>25370.491504517762</v>
      </c>
      <c r="P43" s="15">
        <f t="shared" si="6"/>
        <v>7651.6221010748504</v>
      </c>
    </row>
    <row r="44" spans="2:16" x14ac:dyDescent="0.25">
      <c r="B44" s="23">
        <f t="shared" si="19"/>
        <v>21</v>
      </c>
      <c r="C44" s="24">
        <f t="shared" si="10"/>
        <v>45</v>
      </c>
      <c r="D44" s="25">
        <f t="shared" si="11"/>
        <v>65000</v>
      </c>
      <c r="E44" s="16">
        <f t="shared" si="12"/>
        <v>0</v>
      </c>
      <c r="F44" s="12">
        <f t="shared" si="1"/>
        <v>0</v>
      </c>
      <c r="G44" s="13">
        <f t="shared" si="7"/>
        <v>0</v>
      </c>
      <c r="H44" s="13">
        <f t="shared" si="13"/>
        <v>265551.79553163698</v>
      </c>
      <c r="I44" s="14">
        <f t="shared" si="2"/>
        <v>21244.143642530958</v>
      </c>
      <c r="J44" s="15">
        <f t="shared" si="3"/>
        <v>18330.904668139214</v>
      </c>
      <c r="K44" s="16">
        <f t="shared" si="16"/>
        <v>33510.541223085798</v>
      </c>
      <c r="L44" s="12">
        <f t="shared" si="4"/>
        <v>2094.4088264428624</v>
      </c>
      <c r="M44" s="13">
        <f t="shared" si="17"/>
        <v>-8009.461925298272</v>
      </c>
      <c r="N44" s="13">
        <f t="shared" si="18"/>
        <v>350153.25741206465</v>
      </c>
      <c r="O44" s="14">
        <f t="shared" si="5"/>
        <v>28012.260592965173</v>
      </c>
      <c r="P44" s="15">
        <f t="shared" si="6"/>
        <v>7651.6221010748504</v>
      </c>
    </row>
    <row r="45" spans="2:16" x14ac:dyDescent="0.25">
      <c r="B45" s="23">
        <f t="shared" si="19"/>
        <v>22</v>
      </c>
      <c r="C45" s="24">
        <f t="shared" si="10"/>
        <v>46</v>
      </c>
      <c r="D45" s="25">
        <f t="shared" si="11"/>
        <v>65000</v>
      </c>
      <c r="E45" s="16">
        <f t="shared" si="12"/>
        <v>0</v>
      </c>
      <c r="F45" s="12">
        <f t="shared" si="1"/>
        <v>0</v>
      </c>
      <c r="G45" s="13">
        <f t="shared" si="7"/>
        <v>0</v>
      </c>
      <c r="H45" s="13">
        <f t="shared" si="13"/>
        <v>305126.84384230716</v>
      </c>
      <c r="I45" s="14">
        <f t="shared" si="2"/>
        <v>24410.147507384572</v>
      </c>
      <c r="J45" s="15">
        <f t="shared" si="3"/>
        <v>18330.904668139214</v>
      </c>
      <c r="K45" s="16">
        <f t="shared" si="16"/>
        <v>27595.488124230389</v>
      </c>
      <c r="L45" s="12">
        <f t="shared" si="4"/>
        <v>1724.7180077643993</v>
      </c>
      <c r="M45" s="13">
        <f t="shared" si="17"/>
        <v>-8009.461925298272</v>
      </c>
      <c r="N45" s="13">
        <f t="shared" si="18"/>
        <v>385817.14010610466</v>
      </c>
      <c r="O45" s="14">
        <f t="shared" si="5"/>
        <v>30865.371208488374</v>
      </c>
      <c r="P45" s="15">
        <f t="shared" si="6"/>
        <v>7651.6221010748504</v>
      </c>
    </row>
    <row r="46" spans="2:16" x14ac:dyDescent="0.25">
      <c r="B46" s="23">
        <f t="shared" si="19"/>
        <v>23</v>
      </c>
      <c r="C46" s="24">
        <f t="shared" si="10"/>
        <v>47</v>
      </c>
      <c r="D46" s="25">
        <f t="shared" si="11"/>
        <v>65000</v>
      </c>
      <c r="E46" s="16">
        <f t="shared" si="12"/>
        <v>0</v>
      </c>
      <c r="F46" s="12">
        <f t="shared" si="1"/>
        <v>0</v>
      </c>
      <c r="G46" s="13">
        <f t="shared" si="7"/>
        <v>0</v>
      </c>
      <c r="H46" s="13">
        <f t="shared" si="13"/>
        <v>347867.89601783099</v>
      </c>
      <c r="I46" s="14">
        <f t="shared" si="2"/>
        <v>27829.431681426478</v>
      </c>
      <c r="J46" s="15">
        <f t="shared" si="3"/>
        <v>18330.904668139214</v>
      </c>
      <c r="K46" s="16">
        <f t="shared" si="16"/>
        <v>21310.744206696516</v>
      </c>
      <c r="L46" s="12">
        <f t="shared" si="4"/>
        <v>1331.9215129185322</v>
      </c>
      <c r="M46" s="13">
        <f t="shared" si="17"/>
        <v>-8009.461925298272</v>
      </c>
      <c r="N46" s="13">
        <f t="shared" si="18"/>
        <v>424334.13341566786</v>
      </c>
      <c r="O46" s="14">
        <f t="shared" si="5"/>
        <v>33946.730673253427</v>
      </c>
      <c r="P46" s="15">
        <f t="shared" si="6"/>
        <v>7651.6221010748504</v>
      </c>
    </row>
    <row r="47" spans="2:16" x14ac:dyDescent="0.25">
      <c r="B47" s="23">
        <f t="shared" ref="B47:B64" si="20">B46+1</f>
        <v>24</v>
      </c>
      <c r="C47" s="24">
        <f t="shared" ref="C47:C64" si="21">C46+1</f>
        <v>48</v>
      </c>
      <c r="D47" s="25">
        <f t="shared" ref="D47:D64" si="22">D46</f>
        <v>65000</v>
      </c>
      <c r="E47" s="16">
        <f t="shared" ref="E47:E64" si="23">MAX(E46+F46+G46,0)</f>
        <v>0</v>
      </c>
      <c r="F47" s="12">
        <f t="shared" si="1"/>
        <v>0</v>
      </c>
      <c r="G47" s="13">
        <f t="shared" ref="G47:G64" si="24">-MIN(-$B$13,E47+F47)</f>
        <v>0</v>
      </c>
      <c r="H47" s="13">
        <f t="shared" ref="H47:H64" si="25">H46+I46+J46</f>
        <v>394028.2323673967</v>
      </c>
      <c r="I47" s="14">
        <f t="shared" si="2"/>
        <v>31522.258589391738</v>
      </c>
      <c r="J47" s="15">
        <f t="shared" si="3"/>
        <v>18330.904668139214</v>
      </c>
      <c r="K47" s="16">
        <f t="shared" si="16"/>
        <v>14633.203794316776</v>
      </c>
      <c r="L47" s="12">
        <f t="shared" si="4"/>
        <v>914.57523714479851</v>
      </c>
      <c r="M47" s="13">
        <f t="shared" si="17"/>
        <v>-8009.461925298272</v>
      </c>
      <c r="N47" s="13">
        <f t="shared" si="18"/>
        <v>465932.48618999613</v>
      </c>
      <c r="O47" s="14">
        <f t="shared" si="5"/>
        <v>37274.598895199691</v>
      </c>
      <c r="P47" s="15">
        <f t="shared" si="6"/>
        <v>7651.6221010748504</v>
      </c>
    </row>
    <row r="48" spans="2:16" x14ac:dyDescent="0.25">
      <c r="B48" s="23">
        <f t="shared" si="20"/>
        <v>25</v>
      </c>
      <c r="C48" s="24">
        <f t="shared" si="21"/>
        <v>49</v>
      </c>
      <c r="D48" s="25">
        <f t="shared" si="22"/>
        <v>65000</v>
      </c>
      <c r="E48" s="16">
        <f t="shared" si="23"/>
        <v>0</v>
      </c>
      <c r="F48" s="12">
        <f t="shared" si="1"/>
        <v>0</v>
      </c>
      <c r="G48" s="13">
        <f t="shared" si="24"/>
        <v>0</v>
      </c>
      <c r="H48" s="13">
        <f t="shared" si="25"/>
        <v>443881.39562492765</v>
      </c>
      <c r="I48" s="14">
        <f t="shared" si="2"/>
        <v>35510.511649994216</v>
      </c>
      <c r="J48" s="15">
        <f t="shared" si="3"/>
        <v>18330.904668139214</v>
      </c>
      <c r="K48" s="16">
        <f t="shared" si="16"/>
        <v>7538.317106163302</v>
      </c>
      <c r="L48" s="12">
        <f t="shared" si="4"/>
        <v>471.14481913520638</v>
      </c>
      <c r="M48" s="13">
        <f t="shared" si="17"/>
        <v>-8009.461925298272</v>
      </c>
      <c r="N48" s="13">
        <f t="shared" si="18"/>
        <v>510858.70718627068</v>
      </c>
      <c r="O48" s="14">
        <f t="shared" si="5"/>
        <v>40868.696574901653</v>
      </c>
      <c r="P48" s="15">
        <f t="shared" si="6"/>
        <v>7651.6221010748504</v>
      </c>
    </row>
    <row r="49" spans="2:16" x14ac:dyDescent="0.25">
      <c r="B49" s="23">
        <f t="shared" si="20"/>
        <v>26</v>
      </c>
      <c r="C49" s="24">
        <f t="shared" si="21"/>
        <v>50</v>
      </c>
      <c r="D49" s="25">
        <f t="shared" si="22"/>
        <v>65000</v>
      </c>
      <c r="E49" s="16">
        <f t="shared" si="23"/>
        <v>0</v>
      </c>
      <c r="F49" s="12">
        <f t="shared" si="1"/>
        <v>0</v>
      </c>
      <c r="G49" s="13">
        <f t="shared" si="24"/>
        <v>0</v>
      </c>
      <c r="H49" s="13">
        <f t="shared" si="25"/>
        <v>497722.81194306113</v>
      </c>
      <c r="I49" s="14">
        <f t="shared" si="2"/>
        <v>39817.824955444892</v>
      </c>
      <c r="J49" s="15">
        <f t="shared" si="3"/>
        <v>18330.904668139214</v>
      </c>
      <c r="K49" s="16">
        <f t="shared" si="16"/>
        <v>2.3646862246096134E-10</v>
      </c>
      <c r="L49" s="12">
        <f t="shared" si="4"/>
        <v>1.4779288903810084E-11</v>
      </c>
      <c r="M49" s="13">
        <f t="shared" si="17"/>
        <v>-2.5124791136477143E-10</v>
      </c>
      <c r="N49" s="13">
        <f t="shared" si="18"/>
        <v>559379.02586224722</v>
      </c>
      <c r="O49" s="14">
        <f t="shared" si="5"/>
        <v>44750.322068979782</v>
      </c>
      <c r="P49" s="15">
        <f t="shared" si="6"/>
        <v>18330.904668138879</v>
      </c>
    </row>
    <row r="50" spans="2:16" x14ac:dyDescent="0.25">
      <c r="B50" s="23">
        <f t="shared" si="20"/>
        <v>27</v>
      </c>
      <c r="C50" s="24">
        <f t="shared" si="21"/>
        <v>51</v>
      </c>
      <c r="D50" s="25">
        <f t="shared" si="22"/>
        <v>65000</v>
      </c>
      <c r="E50" s="16">
        <f t="shared" si="23"/>
        <v>0</v>
      </c>
      <c r="F50" s="12">
        <f t="shared" si="1"/>
        <v>0</v>
      </c>
      <c r="G50" s="13">
        <f t="shared" si="24"/>
        <v>0</v>
      </c>
      <c r="H50" s="13">
        <f t="shared" si="25"/>
        <v>555871.54156664514</v>
      </c>
      <c r="I50" s="14">
        <f t="shared" si="2"/>
        <v>44469.723325331615</v>
      </c>
      <c r="J50" s="15">
        <f t="shared" si="3"/>
        <v>18330.904668139214</v>
      </c>
      <c r="K50" s="16">
        <f t="shared" si="16"/>
        <v>0</v>
      </c>
      <c r="L50" s="12">
        <f t="shared" si="4"/>
        <v>0</v>
      </c>
      <c r="M50" s="13">
        <f t="shared" si="17"/>
        <v>0</v>
      </c>
      <c r="N50" s="13">
        <f t="shared" si="18"/>
        <v>622460.25259936578</v>
      </c>
      <c r="O50" s="14">
        <f t="shared" si="5"/>
        <v>49796.820207949262</v>
      </c>
      <c r="P50" s="15">
        <f t="shared" si="6"/>
        <v>18330.904668139214</v>
      </c>
    </row>
    <row r="51" spans="2:16" x14ac:dyDescent="0.25">
      <c r="B51" s="23">
        <f t="shared" si="20"/>
        <v>28</v>
      </c>
      <c r="C51" s="24">
        <f t="shared" si="21"/>
        <v>52</v>
      </c>
      <c r="D51" s="25">
        <f t="shared" si="22"/>
        <v>65000</v>
      </c>
      <c r="E51" s="16">
        <f t="shared" si="23"/>
        <v>0</v>
      </c>
      <c r="F51" s="12">
        <f t="shared" si="1"/>
        <v>0</v>
      </c>
      <c r="G51" s="13">
        <f t="shared" si="24"/>
        <v>0</v>
      </c>
      <c r="H51" s="13">
        <f t="shared" si="25"/>
        <v>618672.1695601159</v>
      </c>
      <c r="I51" s="14">
        <f t="shared" si="2"/>
        <v>49493.773564809271</v>
      </c>
      <c r="J51" s="15">
        <f t="shared" si="3"/>
        <v>18330.904668139214</v>
      </c>
      <c r="K51" s="16">
        <f t="shared" si="16"/>
        <v>0</v>
      </c>
      <c r="L51" s="12">
        <f t="shared" si="4"/>
        <v>0</v>
      </c>
      <c r="M51" s="13">
        <f t="shared" si="17"/>
        <v>0</v>
      </c>
      <c r="N51" s="13">
        <f t="shared" si="18"/>
        <v>690587.97747545422</v>
      </c>
      <c r="O51" s="14">
        <f t="shared" si="5"/>
        <v>55247.038198036338</v>
      </c>
      <c r="P51" s="15">
        <f t="shared" si="6"/>
        <v>18330.904668139214</v>
      </c>
    </row>
    <row r="52" spans="2:16" x14ac:dyDescent="0.25">
      <c r="B52" s="23">
        <f t="shared" si="20"/>
        <v>29</v>
      </c>
      <c r="C52" s="24">
        <f t="shared" si="21"/>
        <v>53</v>
      </c>
      <c r="D52" s="25">
        <f t="shared" si="22"/>
        <v>65000</v>
      </c>
      <c r="E52" s="16">
        <f t="shared" si="23"/>
        <v>0</v>
      </c>
      <c r="F52" s="12">
        <f t="shared" si="1"/>
        <v>0</v>
      </c>
      <c r="G52" s="13">
        <f t="shared" si="24"/>
        <v>0</v>
      </c>
      <c r="H52" s="13">
        <f t="shared" si="25"/>
        <v>686496.84779306431</v>
      </c>
      <c r="I52" s="14">
        <f t="shared" si="2"/>
        <v>54919.747823445148</v>
      </c>
      <c r="J52" s="15">
        <f t="shared" si="3"/>
        <v>18330.904668139214</v>
      </c>
      <c r="K52" s="16">
        <f t="shared" si="16"/>
        <v>0</v>
      </c>
      <c r="L52" s="12">
        <f t="shared" si="4"/>
        <v>0</v>
      </c>
      <c r="M52" s="13">
        <f t="shared" si="17"/>
        <v>0</v>
      </c>
      <c r="N52" s="13">
        <f t="shared" si="18"/>
        <v>764165.92034162977</v>
      </c>
      <c r="O52" s="14">
        <f t="shared" si="5"/>
        <v>61133.273627330382</v>
      </c>
      <c r="P52" s="15">
        <f t="shared" si="6"/>
        <v>18330.904668139214</v>
      </c>
    </row>
    <row r="53" spans="2:16" x14ac:dyDescent="0.25">
      <c r="B53" s="23">
        <f t="shared" si="20"/>
        <v>30</v>
      </c>
      <c r="C53" s="24">
        <f t="shared" si="21"/>
        <v>54</v>
      </c>
      <c r="D53" s="25">
        <f t="shared" si="22"/>
        <v>65000</v>
      </c>
      <c r="E53" s="16">
        <f t="shared" si="23"/>
        <v>0</v>
      </c>
      <c r="F53" s="12">
        <f t="shared" si="1"/>
        <v>0</v>
      </c>
      <c r="G53" s="13">
        <f t="shared" si="24"/>
        <v>0</v>
      </c>
      <c r="H53" s="13">
        <f t="shared" si="25"/>
        <v>759747.50028464862</v>
      </c>
      <c r="I53" s="14">
        <f t="shared" si="2"/>
        <v>60779.800022771888</v>
      </c>
      <c r="J53" s="15">
        <f t="shared" si="3"/>
        <v>18330.904668139214</v>
      </c>
      <c r="K53" s="16">
        <f t="shared" si="16"/>
        <v>0</v>
      </c>
      <c r="L53" s="12">
        <f t="shared" si="4"/>
        <v>0</v>
      </c>
      <c r="M53" s="13">
        <f t="shared" si="17"/>
        <v>0</v>
      </c>
      <c r="N53" s="13">
        <f t="shared" si="18"/>
        <v>843630.09863709938</v>
      </c>
      <c r="O53" s="14">
        <f t="shared" si="5"/>
        <v>67490.407890967952</v>
      </c>
      <c r="P53" s="15">
        <f t="shared" si="6"/>
        <v>18330.904668139214</v>
      </c>
    </row>
    <row r="54" spans="2:16" x14ac:dyDescent="0.25">
      <c r="B54" s="23">
        <f t="shared" si="20"/>
        <v>31</v>
      </c>
      <c r="C54" s="24">
        <f t="shared" si="21"/>
        <v>55</v>
      </c>
      <c r="D54" s="25">
        <f t="shared" si="22"/>
        <v>65000</v>
      </c>
      <c r="E54" s="16">
        <f t="shared" si="23"/>
        <v>0</v>
      </c>
      <c r="F54" s="12">
        <f t="shared" si="1"/>
        <v>0</v>
      </c>
      <c r="G54" s="13">
        <f t="shared" si="24"/>
        <v>0</v>
      </c>
      <c r="H54" s="13">
        <f t="shared" si="25"/>
        <v>838858.20497555973</v>
      </c>
      <c r="I54" s="14">
        <f t="shared" si="2"/>
        <v>67108.656398044783</v>
      </c>
      <c r="J54" s="15">
        <f t="shared" si="3"/>
        <v>18330.904668139214</v>
      </c>
      <c r="K54" s="16">
        <f t="shared" si="16"/>
        <v>0</v>
      </c>
      <c r="L54" s="12">
        <f t="shared" si="4"/>
        <v>0</v>
      </c>
      <c r="M54" s="13">
        <f t="shared" si="17"/>
        <v>0</v>
      </c>
      <c r="N54" s="13">
        <f t="shared" si="18"/>
        <v>929451.41119620646</v>
      </c>
      <c r="O54" s="14">
        <f t="shared" si="5"/>
        <v>74356.112895696526</v>
      </c>
      <c r="P54" s="15">
        <f t="shared" si="6"/>
        <v>18330.904668139214</v>
      </c>
    </row>
    <row r="55" spans="2:16" x14ac:dyDescent="0.25">
      <c r="B55" s="23">
        <f t="shared" si="20"/>
        <v>32</v>
      </c>
      <c r="C55" s="24">
        <f t="shared" si="21"/>
        <v>56</v>
      </c>
      <c r="D55" s="25">
        <f t="shared" si="22"/>
        <v>65000</v>
      </c>
      <c r="E55" s="16">
        <f t="shared" si="23"/>
        <v>0</v>
      </c>
      <c r="F55" s="12">
        <f t="shared" si="1"/>
        <v>0</v>
      </c>
      <c r="G55" s="13">
        <f t="shared" si="24"/>
        <v>0</v>
      </c>
      <c r="H55" s="13">
        <f t="shared" si="25"/>
        <v>924297.76604174369</v>
      </c>
      <c r="I55" s="14">
        <f t="shared" si="2"/>
        <v>73943.821283339494</v>
      </c>
      <c r="J55" s="15">
        <f t="shared" si="3"/>
        <v>18330.904668139214</v>
      </c>
      <c r="K55" s="16">
        <f t="shared" si="16"/>
        <v>0</v>
      </c>
      <c r="L55" s="12">
        <f t="shared" si="4"/>
        <v>0</v>
      </c>
      <c r="M55" s="13">
        <f t="shared" si="17"/>
        <v>0</v>
      </c>
      <c r="N55" s="13">
        <f t="shared" si="18"/>
        <v>1022138.4287600422</v>
      </c>
      <c r="O55" s="14">
        <f t="shared" si="5"/>
        <v>81771.074300803375</v>
      </c>
      <c r="P55" s="15">
        <f t="shared" si="6"/>
        <v>18330.904668139214</v>
      </c>
    </row>
    <row r="56" spans="2:16" x14ac:dyDescent="0.25">
      <c r="B56" s="23">
        <f t="shared" si="20"/>
        <v>33</v>
      </c>
      <c r="C56" s="24">
        <f t="shared" si="21"/>
        <v>57</v>
      </c>
      <c r="D56" s="25">
        <f t="shared" si="22"/>
        <v>65000</v>
      </c>
      <c r="E56" s="16">
        <f t="shared" si="23"/>
        <v>0</v>
      </c>
      <c r="F56" s="12">
        <f t="shared" si="1"/>
        <v>0</v>
      </c>
      <c r="G56" s="13">
        <f t="shared" si="24"/>
        <v>0</v>
      </c>
      <c r="H56" s="13">
        <f t="shared" si="25"/>
        <v>1016572.4919932224</v>
      </c>
      <c r="I56" s="14">
        <f t="shared" si="2"/>
        <v>81325.799359457786</v>
      </c>
      <c r="J56" s="15">
        <f t="shared" si="3"/>
        <v>18330.904668139214</v>
      </c>
      <c r="K56" s="16">
        <f t="shared" si="16"/>
        <v>0</v>
      </c>
      <c r="L56" s="12">
        <f t="shared" si="4"/>
        <v>0</v>
      </c>
      <c r="M56" s="13">
        <f t="shared" si="17"/>
        <v>0</v>
      </c>
      <c r="N56" s="13">
        <f t="shared" si="18"/>
        <v>1122240.407728985</v>
      </c>
      <c r="O56" s="14">
        <f t="shared" si="5"/>
        <v>89779.232618318798</v>
      </c>
      <c r="P56" s="15">
        <f t="shared" si="6"/>
        <v>18330.904668139214</v>
      </c>
    </row>
    <row r="57" spans="2:16" x14ac:dyDescent="0.25">
      <c r="B57" s="23">
        <f t="shared" si="20"/>
        <v>34</v>
      </c>
      <c r="C57" s="24">
        <f t="shared" si="21"/>
        <v>58</v>
      </c>
      <c r="D57" s="25">
        <f t="shared" si="22"/>
        <v>65000</v>
      </c>
      <c r="E57" s="16">
        <f t="shared" si="23"/>
        <v>0</v>
      </c>
      <c r="F57" s="12">
        <f t="shared" si="1"/>
        <v>0</v>
      </c>
      <c r="G57" s="13">
        <f t="shared" si="24"/>
        <v>0</v>
      </c>
      <c r="H57" s="13">
        <f t="shared" si="25"/>
        <v>1116229.1960208195</v>
      </c>
      <c r="I57" s="14">
        <f t="shared" si="2"/>
        <v>89298.335681665558</v>
      </c>
      <c r="J57" s="15">
        <f t="shared" si="3"/>
        <v>18330.904668139214</v>
      </c>
      <c r="K57" s="16">
        <f t="shared" si="16"/>
        <v>0</v>
      </c>
      <c r="L57" s="12">
        <f t="shared" si="4"/>
        <v>0</v>
      </c>
      <c r="M57" s="13">
        <f t="shared" si="17"/>
        <v>0</v>
      </c>
      <c r="N57" s="13">
        <f t="shared" si="18"/>
        <v>1230350.5450154431</v>
      </c>
      <c r="O57" s="14">
        <f t="shared" si="5"/>
        <v>98428.043601235448</v>
      </c>
      <c r="P57" s="15">
        <f t="shared" si="6"/>
        <v>18330.904668139214</v>
      </c>
    </row>
    <row r="58" spans="2:16" x14ac:dyDescent="0.25">
      <c r="B58" s="23">
        <f t="shared" si="20"/>
        <v>35</v>
      </c>
      <c r="C58" s="24">
        <f t="shared" si="21"/>
        <v>59</v>
      </c>
      <c r="D58" s="25">
        <f t="shared" si="22"/>
        <v>65000</v>
      </c>
      <c r="E58" s="16">
        <f t="shared" si="23"/>
        <v>0</v>
      </c>
      <c r="F58" s="12">
        <f t="shared" si="1"/>
        <v>0</v>
      </c>
      <c r="G58" s="13">
        <f t="shared" si="24"/>
        <v>0</v>
      </c>
      <c r="H58" s="13">
        <f t="shared" si="25"/>
        <v>1223858.4363706242</v>
      </c>
      <c r="I58" s="14">
        <f t="shared" si="2"/>
        <v>97908.674909649941</v>
      </c>
      <c r="J58" s="15">
        <f t="shared" si="3"/>
        <v>18330.904668139214</v>
      </c>
      <c r="K58" s="16">
        <f t="shared" si="16"/>
        <v>0</v>
      </c>
      <c r="L58" s="12">
        <f t="shared" si="4"/>
        <v>0</v>
      </c>
      <c r="M58" s="13">
        <f t="shared" si="17"/>
        <v>0</v>
      </c>
      <c r="N58" s="13">
        <f t="shared" si="18"/>
        <v>1347109.4932848178</v>
      </c>
      <c r="O58" s="14">
        <f t="shared" si="5"/>
        <v>107768.75946278543</v>
      </c>
      <c r="P58" s="15">
        <f t="shared" si="6"/>
        <v>18330.904668139214</v>
      </c>
    </row>
    <row r="59" spans="2:16" x14ac:dyDescent="0.25">
      <c r="B59" s="23">
        <f t="shared" si="20"/>
        <v>36</v>
      </c>
      <c r="C59" s="24">
        <f t="shared" si="21"/>
        <v>60</v>
      </c>
      <c r="D59" s="25">
        <f t="shared" si="22"/>
        <v>65000</v>
      </c>
      <c r="E59" s="16">
        <f t="shared" si="23"/>
        <v>0</v>
      </c>
      <c r="F59" s="12">
        <f t="shared" si="1"/>
        <v>0</v>
      </c>
      <c r="G59" s="13">
        <f t="shared" si="24"/>
        <v>0</v>
      </c>
      <c r="H59" s="13">
        <f t="shared" si="25"/>
        <v>1340098.0159484134</v>
      </c>
      <c r="I59" s="14">
        <f t="shared" si="2"/>
        <v>107207.84127587307</v>
      </c>
      <c r="J59" s="15">
        <f t="shared" si="3"/>
        <v>18330.904668139214</v>
      </c>
      <c r="K59" s="16">
        <f t="shared" si="16"/>
        <v>0</v>
      </c>
      <c r="L59" s="12">
        <f t="shared" si="4"/>
        <v>0</v>
      </c>
      <c r="M59" s="13">
        <f t="shared" si="17"/>
        <v>0</v>
      </c>
      <c r="N59" s="13">
        <f t="shared" si="18"/>
        <v>1473209.1574157425</v>
      </c>
      <c r="O59" s="14">
        <f t="shared" si="5"/>
        <v>117856.73259325941</v>
      </c>
      <c r="P59" s="15">
        <f t="shared" si="6"/>
        <v>18330.904668139214</v>
      </c>
    </row>
    <row r="60" spans="2:16" x14ac:dyDescent="0.25">
      <c r="B60" s="23">
        <f t="shared" si="20"/>
        <v>37</v>
      </c>
      <c r="C60" s="24">
        <f t="shared" si="21"/>
        <v>61</v>
      </c>
      <c r="D60" s="25">
        <f t="shared" si="22"/>
        <v>65000</v>
      </c>
      <c r="E60" s="16">
        <f t="shared" si="23"/>
        <v>0</v>
      </c>
      <c r="F60" s="12">
        <f t="shared" si="1"/>
        <v>0</v>
      </c>
      <c r="G60" s="13">
        <f t="shared" si="24"/>
        <v>0</v>
      </c>
      <c r="H60" s="13">
        <f t="shared" si="25"/>
        <v>1465636.7618924258</v>
      </c>
      <c r="I60" s="14">
        <f t="shared" si="2"/>
        <v>117250.94095139406</v>
      </c>
      <c r="J60" s="15">
        <f t="shared" si="3"/>
        <v>18330.904668139214</v>
      </c>
      <c r="K60" s="16">
        <f t="shared" si="16"/>
        <v>0</v>
      </c>
      <c r="L60" s="12">
        <f t="shared" si="4"/>
        <v>0</v>
      </c>
      <c r="M60" s="13">
        <f t="shared" si="17"/>
        <v>0</v>
      </c>
      <c r="N60" s="13">
        <f t="shared" si="18"/>
        <v>1609396.7946771411</v>
      </c>
      <c r="O60" s="14">
        <f t="shared" si="5"/>
        <v>128751.7435741713</v>
      </c>
      <c r="P60" s="15">
        <f t="shared" si="6"/>
        <v>18330.904668139214</v>
      </c>
    </row>
    <row r="61" spans="2:16" x14ac:dyDescent="0.25">
      <c r="B61" s="23">
        <f t="shared" si="20"/>
        <v>38</v>
      </c>
      <c r="C61" s="24">
        <f t="shared" si="21"/>
        <v>62</v>
      </c>
      <c r="D61" s="25">
        <f t="shared" si="22"/>
        <v>65000</v>
      </c>
      <c r="E61" s="16">
        <f t="shared" si="23"/>
        <v>0</v>
      </c>
      <c r="F61" s="12">
        <f t="shared" si="1"/>
        <v>0</v>
      </c>
      <c r="G61" s="13">
        <f t="shared" si="24"/>
        <v>0</v>
      </c>
      <c r="H61" s="13">
        <f t="shared" si="25"/>
        <v>1601218.6075119593</v>
      </c>
      <c r="I61" s="14">
        <f t="shared" si="2"/>
        <v>128097.48860095674</v>
      </c>
      <c r="J61" s="15">
        <f t="shared" si="3"/>
        <v>18330.904668139214</v>
      </c>
      <c r="K61" s="16">
        <f t="shared" si="16"/>
        <v>0</v>
      </c>
      <c r="L61" s="12">
        <f t="shared" si="4"/>
        <v>0</v>
      </c>
      <c r="M61" s="13">
        <f t="shared" si="17"/>
        <v>0</v>
      </c>
      <c r="N61" s="13">
        <f t="shared" si="18"/>
        <v>1756479.4429194517</v>
      </c>
      <c r="O61" s="14">
        <f t="shared" si="5"/>
        <v>140518.35543355613</v>
      </c>
      <c r="P61" s="15">
        <f t="shared" si="6"/>
        <v>18330.904668139214</v>
      </c>
    </row>
    <row r="62" spans="2:16" x14ac:dyDescent="0.25">
      <c r="B62" s="23">
        <f t="shared" si="20"/>
        <v>39</v>
      </c>
      <c r="C62" s="24">
        <f t="shared" si="21"/>
        <v>63</v>
      </c>
      <c r="D62" s="25">
        <f t="shared" si="22"/>
        <v>65000</v>
      </c>
      <c r="E62" s="16">
        <f t="shared" si="23"/>
        <v>0</v>
      </c>
      <c r="F62" s="12">
        <f t="shared" si="1"/>
        <v>0</v>
      </c>
      <c r="G62" s="13">
        <f t="shared" si="24"/>
        <v>0</v>
      </c>
      <c r="H62" s="13">
        <f t="shared" si="25"/>
        <v>1747647.0007810553</v>
      </c>
      <c r="I62" s="14">
        <f t="shared" si="2"/>
        <v>139811.76006248442</v>
      </c>
      <c r="J62" s="15">
        <f t="shared" si="3"/>
        <v>18330.904668139214</v>
      </c>
      <c r="K62" s="16">
        <f t="shared" si="16"/>
        <v>0</v>
      </c>
      <c r="L62" s="12">
        <f t="shared" si="4"/>
        <v>0</v>
      </c>
      <c r="M62" s="13">
        <f t="shared" si="17"/>
        <v>0</v>
      </c>
      <c r="N62" s="13">
        <f t="shared" si="18"/>
        <v>1915328.7030211473</v>
      </c>
      <c r="O62" s="14">
        <f t="shared" si="5"/>
        <v>153226.29624169177</v>
      </c>
      <c r="P62" s="15">
        <f t="shared" si="6"/>
        <v>18330.904668139214</v>
      </c>
    </row>
    <row r="63" spans="2:16" x14ac:dyDescent="0.25">
      <c r="B63" s="23">
        <f t="shared" si="20"/>
        <v>40</v>
      </c>
      <c r="C63" s="24">
        <f t="shared" si="21"/>
        <v>64</v>
      </c>
      <c r="D63" s="25">
        <f t="shared" si="22"/>
        <v>65000</v>
      </c>
      <c r="E63" s="16">
        <f t="shared" si="23"/>
        <v>0</v>
      </c>
      <c r="F63" s="12">
        <f t="shared" si="1"/>
        <v>0</v>
      </c>
      <c r="G63" s="13">
        <f t="shared" si="24"/>
        <v>0</v>
      </c>
      <c r="H63" s="13">
        <f t="shared" si="25"/>
        <v>1905789.6655116789</v>
      </c>
      <c r="I63" s="14">
        <f t="shared" si="2"/>
        <v>152463.17324093432</v>
      </c>
      <c r="J63" s="15">
        <f t="shared" si="3"/>
        <v>18330.904668139214</v>
      </c>
      <c r="K63" s="16">
        <f t="shared" si="16"/>
        <v>0</v>
      </c>
      <c r="L63" s="12">
        <f t="shared" si="4"/>
        <v>0</v>
      </c>
      <c r="M63" s="13">
        <f t="shared" si="17"/>
        <v>0</v>
      </c>
      <c r="N63" s="13">
        <f t="shared" si="18"/>
        <v>2086885.9039309784</v>
      </c>
      <c r="O63" s="14">
        <f t="shared" si="5"/>
        <v>166950.87231447827</v>
      </c>
      <c r="P63" s="15">
        <f t="shared" si="6"/>
        <v>18330.904668139214</v>
      </c>
    </row>
    <row r="64" spans="2:16" x14ac:dyDescent="0.25">
      <c r="B64" s="26">
        <f t="shared" si="20"/>
        <v>41</v>
      </c>
      <c r="C64" s="27">
        <f t="shared" si="21"/>
        <v>65</v>
      </c>
      <c r="D64" s="28">
        <f t="shared" si="22"/>
        <v>65000</v>
      </c>
      <c r="E64" s="17">
        <f t="shared" si="23"/>
        <v>0</v>
      </c>
      <c r="F64" s="18">
        <f t="shared" si="1"/>
        <v>0</v>
      </c>
      <c r="G64" s="19">
        <f t="shared" si="24"/>
        <v>0</v>
      </c>
      <c r="H64" s="19">
        <f t="shared" si="25"/>
        <v>2076583.7434207525</v>
      </c>
      <c r="I64" s="20">
        <f t="shared" si="2"/>
        <v>166126.69947366021</v>
      </c>
      <c r="J64" s="21">
        <f t="shared" si="3"/>
        <v>18330.904668139214</v>
      </c>
      <c r="K64" s="17">
        <f t="shared" si="16"/>
        <v>0</v>
      </c>
      <c r="L64" s="18">
        <f t="shared" si="4"/>
        <v>0</v>
      </c>
      <c r="M64" s="19">
        <f t="shared" si="17"/>
        <v>0</v>
      </c>
      <c r="N64" s="19">
        <f t="shared" si="18"/>
        <v>2272167.6809135959</v>
      </c>
      <c r="O64" s="20">
        <f t="shared" si="5"/>
        <v>181773.41447308767</v>
      </c>
      <c r="P64" s="21">
        <f t="shared" si="6"/>
        <v>18330.904668139214</v>
      </c>
    </row>
    <row r="65" spans="4:10" x14ac:dyDescent="0.25">
      <c r="D65" s="7"/>
      <c r="E65" s="9"/>
      <c r="F65" s="7"/>
      <c r="G65" s="2"/>
      <c r="H65" s="2"/>
      <c r="I65" s="1"/>
      <c r="J65" s="1"/>
    </row>
    <row r="66" spans="4:10" x14ac:dyDescent="0.25">
      <c r="D66" s="7"/>
      <c r="E66" s="9"/>
      <c r="F66" s="7"/>
      <c r="G66" s="2"/>
      <c r="H66" s="2"/>
      <c r="I66" s="1"/>
      <c r="J66" s="1"/>
    </row>
  </sheetData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Simple Example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2014-12-24T03:40:46Z</dcterms:created>
  <dcterms:modified xsi:type="dcterms:W3CDTF">2014-12-24T03:53:27Z</dcterms:modified>
</cp:coreProperties>
</file>