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40" yWindow="2180" windowWidth="28520" windowHeight="14940" tabRatio="500"/>
  </bookViews>
  <sheets>
    <sheet name="stats" sheetId="1" r:id="rId1"/>
    <sheet name="Shee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8" i="1" l="1"/>
  <c r="K38" i="1"/>
  <c r="J37" i="1"/>
  <c r="G39" i="1"/>
  <c r="H39" i="1"/>
  <c r="F39" i="1"/>
  <c r="F35" i="1"/>
  <c r="G35" i="1"/>
  <c r="H35" i="1"/>
  <c r="F36" i="1"/>
  <c r="G36" i="1"/>
  <c r="H36" i="1"/>
  <c r="F37" i="1"/>
  <c r="G37" i="1"/>
  <c r="H37" i="1"/>
  <c r="F38" i="1"/>
  <c r="G38" i="1"/>
  <c r="H38" i="1"/>
  <c r="G18" i="1"/>
  <c r="F18" i="1"/>
  <c r="H18" i="1"/>
  <c r="G19" i="1"/>
  <c r="F19" i="1"/>
  <c r="H19" i="1"/>
  <c r="G20" i="1"/>
  <c r="F20" i="1"/>
  <c r="H20" i="1"/>
  <c r="G21" i="1"/>
  <c r="F21" i="1"/>
  <c r="H21" i="1"/>
  <c r="G22" i="1"/>
  <c r="F22" i="1"/>
  <c r="H22" i="1"/>
  <c r="G23" i="1"/>
  <c r="F23" i="1"/>
  <c r="H23" i="1"/>
  <c r="G24" i="1"/>
  <c r="F24" i="1"/>
  <c r="H24" i="1"/>
  <c r="G25" i="1"/>
  <c r="F25" i="1"/>
  <c r="H25" i="1"/>
  <c r="G26" i="1"/>
  <c r="F26" i="1"/>
  <c r="H26" i="1"/>
  <c r="G27" i="1"/>
  <c r="F27" i="1"/>
  <c r="H27" i="1"/>
  <c r="G28" i="1"/>
  <c r="F28" i="1"/>
  <c r="H28" i="1"/>
  <c r="G29" i="1"/>
  <c r="F29" i="1"/>
  <c r="H29" i="1"/>
  <c r="G30" i="1"/>
  <c r="F30" i="1"/>
  <c r="H30" i="1"/>
  <c r="G31" i="1"/>
  <c r="F31" i="1"/>
  <c r="H31" i="1"/>
  <c r="G32" i="1"/>
  <c r="F32" i="1"/>
  <c r="H32" i="1"/>
  <c r="G33" i="1"/>
  <c r="F33" i="1"/>
  <c r="H33" i="1"/>
  <c r="G34" i="1"/>
  <c r="F34" i="1"/>
  <c r="H34" i="1"/>
  <c r="K37" i="1"/>
  <c r="F2" i="1"/>
  <c r="H2" i="1"/>
  <c r="F3" i="1"/>
  <c r="H3" i="1"/>
  <c r="F4" i="1"/>
  <c r="H4" i="1"/>
  <c r="F5" i="1"/>
  <c r="H5" i="1"/>
  <c r="F6" i="1"/>
  <c r="H6" i="1"/>
  <c r="F7" i="1"/>
  <c r="H7" i="1"/>
  <c r="F8" i="1"/>
  <c r="H8" i="1"/>
  <c r="F9" i="1"/>
  <c r="H9" i="1"/>
  <c r="F10" i="1"/>
  <c r="H10" i="1"/>
  <c r="F11" i="1"/>
  <c r="H11" i="1"/>
  <c r="F12" i="1"/>
  <c r="H12" i="1"/>
  <c r="F13" i="1"/>
  <c r="H13" i="1"/>
  <c r="F14" i="1"/>
  <c r="H14" i="1"/>
  <c r="F15" i="1"/>
  <c r="H15" i="1"/>
  <c r="F16" i="1"/>
  <c r="H16" i="1"/>
  <c r="F17" i="1"/>
  <c r="H17" i="1"/>
  <c r="I17" i="1"/>
</calcChain>
</file>

<file path=xl/sharedStrings.xml><?xml version="1.0" encoding="utf-8"?>
<sst xmlns="http://schemas.openxmlformats.org/spreadsheetml/2006/main" count="45" uniqueCount="45">
  <si>
    <t>AMC</t>
  </si>
  <si>
    <t>RosFrank</t>
  </si>
  <si>
    <t>SKMC</t>
  </si>
  <si>
    <t>NYMC</t>
  </si>
  <si>
    <t>PennHersh</t>
  </si>
  <si>
    <t>Geisel</t>
  </si>
  <si>
    <t>Rush</t>
  </si>
  <si>
    <t>Wmed</t>
  </si>
  <si>
    <t>Rutgers</t>
  </si>
  <si>
    <t>Loyola</t>
  </si>
  <si>
    <t>Quinnipiac</t>
  </si>
  <si>
    <t>Georgetown</t>
  </si>
  <si>
    <t>Perelaman</t>
  </si>
  <si>
    <t>App</t>
  </si>
  <si>
    <t>sGPA</t>
  </si>
  <si>
    <t>mcat</t>
  </si>
  <si>
    <t>CA North State</t>
  </si>
  <si>
    <t>CWRU/Lerner</t>
  </si>
  <si>
    <t>Vtech</t>
  </si>
  <si>
    <t>ACOM</t>
  </si>
  <si>
    <t>AZCOM</t>
  </si>
  <si>
    <t>BCOM</t>
  </si>
  <si>
    <t>CCOM</t>
  </si>
  <si>
    <t>DMU-COM</t>
  </si>
  <si>
    <t>GA-PCOM</t>
  </si>
  <si>
    <t>KCU-COM</t>
  </si>
  <si>
    <t>LECOM-E/SH</t>
  </si>
  <si>
    <t>LECOM-B</t>
  </si>
  <si>
    <t>LMU-DCOM</t>
  </si>
  <si>
    <t>NYITCOM</t>
  </si>
  <si>
    <t>PCOM</t>
  </si>
  <si>
    <t>VCOM-VC</t>
  </si>
  <si>
    <t>Western</t>
  </si>
  <si>
    <t>Touro-CA</t>
  </si>
  <si>
    <t>Touro-Nevada</t>
  </si>
  <si>
    <t>Class Size</t>
  </si>
  <si>
    <t>Proportion</t>
  </si>
  <si>
    <t>QualApps</t>
  </si>
  <si>
    <t>AceptEst</t>
  </si>
  <si>
    <t>TouroCOM-NY</t>
  </si>
  <si>
    <t>RowanSOM</t>
  </si>
  <si>
    <t>ATSU-KCOM</t>
  </si>
  <si>
    <t>ATSU-SOMA</t>
  </si>
  <si>
    <t>Nova</t>
  </si>
  <si>
    <t>RVUCOM-CO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</si>
</sst>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3" fontId="5" fillId="0" borderId="1" xfId="0" applyNumberFormat="1" applyFont="1" applyBorder="1" applyAlignment="1">
      <alignment horizontal="right" vertical="center" indent="1"/>
    </xf>
    <xf numFmtId="3" fontId="5" fillId="0" borderId="2" xfId="0" applyNumberFormat="1" applyFont="1" applyBorder="1" applyAlignment="1">
      <alignment horizontal="right" vertical="center" indent="1"/>
    </xf>
    <xf numFmtId="3" fontId="0" fillId="0" borderId="0" xfId="0" applyNumberFormat="1"/>
    <xf numFmtId="3" fontId="5" fillId="0" borderId="0" xfId="0" applyNumberFormat="1" applyFont="1" applyBorder="1" applyAlignment="1">
      <alignment horizontal="right" vertical="center" indent="1"/>
    </xf>
    <xf numFmtId="3" fontId="5" fillId="0" borderId="0" xfId="0" applyNumberFormat="1" applyFont="1" applyFill="1" applyBorder="1" applyAlignment="1">
      <alignment horizontal="right" vertical="center" indent="1"/>
    </xf>
    <xf numFmtId="3" fontId="0" fillId="0" borderId="0" xfId="0" applyNumberFormat="1" applyFill="1" applyBorder="1"/>
    <xf numFmtId="164" fontId="1" fillId="0" borderId="0" xfId="0" applyNumberFormat="1" applyFont="1"/>
    <xf numFmtId="16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2" fillId="0" borderId="0" xfId="0" applyNumberFormat="1" applyFo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6">
    <dxf>
      <fill>
        <patternFill patternType="solid">
          <fgColor indexed="64"/>
          <bgColor rgb="FFC5DBDB"/>
        </patternFill>
      </fill>
    </dxf>
    <dxf>
      <fill>
        <patternFill patternType="solid">
          <fgColor indexed="64"/>
          <bgColor rgb="FFC5DBDB"/>
        </patternFill>
      </fill>
    </dxf>
    <dxf>
      <fill>
        <patternFill patternType="solid">
          <fgColor indexed="64"/>
          <bgColor rgb="FFC5DBDB"/>
        </patternFill>
      </fill>
    </dxf>
    <dxf>
      <fill>
        <patternFill patternType="solid">
          <fgColor indexed="64"/>
          <bgColor rgb="FFC5DBDB"/>
        </patternFill>
      </fill>
    </dxf>
    <dxf>
      <fill>
        <patternFill patternType="solid">
          <fgColor indexed="64"/>
          <bgColor rgb="FFC5DBDB"/>
        </patternFill>
      </fill>
    </dxf>
    <dxf>
      <fill>
        <patternFill patternType="solid">
          <fgColor indexed="64"/>
          <bgColor rgb="FFC5DBDB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pane ySplit="560" topLeftCell="A13" activePane="bottomLeft"/>
      <selection activeCell="H2" sqref="H2"/>
      <selection pane="bottomLeft" activeCell="J38" sqref="J38"/>
    </sheetView>
  </sheetViews>
  <sheetFormatPr baseColWidth="10" defaultRowHeight="15" x14ac:dyDescent="0"/>
  <cols>
    <col min="1" max="1" width="13.33203125" bestFit="1" customWidth="1"/>
  </cols>
  <sheetData>
    <row r="1" spans="1:8">
      <c r="B1" t="s">
        <v>15</v>
      </c>
      <c r="C1" t="s">
        <v>14</v>
      </c>
      <c r="D1" t="s">
        <v>13</v>
      </c>
      <c r="E1" t="s">
        <v>35</v>
      </c>
      <c r="F1" t="s">
        <v>37</v>
      </c>
      <c r="G1" t="s">
        <v>38</v>
      </c>
      <c r="H1" t="s">
        <v>36</v>
      </c>
    </row>
    <row r="2" spans="1:8">
      <c r="A2" t="s">
        <v>0</v>
      </c>
      <c r="B2">
        <v>510</v>
      </c>
      <c r="C2">
        <v>3.62</v>
      </c>
      <c r="D2">
        <v>7581</v>
      </c>
      <c r="F2">
        <f t="shared" ref="F2:F17" si="0">D2/2</f>
        <v>3790.5</v>
      </c>
      <c r="G2">
        <v>85</v>
      </c>
      <c r="H2" s="1">
        <f>100*(G2/F2)</f>
        <v>2.2424482258277272</v>
      </c>
    </row>
    <row r="3" spans="1:8">
      <c r="A3" t="s">
        <v>1</v>
      </c>
      <c r="B3">
        <v>511</v>
      </c>
      <c r="C3">
        <v>3.6</v>
      </c>
      <c r="D3">
        <v>9832</v>
      </c>
      <c r="F3">
        <f t="shared" si="0"/>
        <v>4916</v>
      </c>
      <c r="G3">
        <v>94</v>
      </c>
      <c r="H3" s="1">
        <f t="shared" ref="H3:H34" si="1">100*(G3/F3)</f>
        <v>1.9121236777868187</v>
      </c>
    </row>
    <row r="4" spans="1:8">
      <c r="A4" t="s">
        <v>2</v>
      </c>
      <c r="B4">
        <v>512</v>
      </c>
      <c r="C4">
        <v>3.71</v>
      </c>
      <c r="D4">
        <v>8806</v>
      </c>
      <c r="F4">
        <f t="shared" si="0"/>
        <v>4403</v>
      </c>
      <c r="G4">
        <v>189</v>
      </c>
      <c r="H4" s="1">
        <f t="shared" si="1"/>
        <v>4.2925278219395864</v>
      </c>
    </row>
    <row r="5" spans="1:8">
      <c r="A5" t="s">
        <v>3</v>
      </c>
      <c r="D5">
        <v>9837</v>
      </c>
      <c r="F5">
        <f t="shared" si="0"/>
        <v>4918.5</v>
      </c>
      <c r="G5">
        <v>140</v>
      </c>
      <c r="H5" s="1">
        <f t="shared" si="1"/>
        <v>2.8463962590220597</v>
      </c>
    </row>
    <row r="6" spans="1:8">
      <c r="A6" t="s">
        <v>4</v>
      </c>
      <c r="D6">
        <v>7720</v>
      </c>
      <c r="F6">
        <f t="shared" si="0"/>
        <v>3860</v>
      </c>
      <c r="G6">
        <v>71</v>
      </c>
      <c r="H6" s="1">
        <f t="shared" si="1"/>
        <v>1.839378238341969</v>
      </c>
    </row>
    <row r="7" spans="1:8">
      <c r="A7" t="s">
        <v>17</v>
      </c>
      <c r="D7">
        <v>5301</v>
      </c>
      <c r="F7">
        <f t="shared" si="0"/>
        <v>2650.5</v>
      </c>
      <c r="G7">
        <v>173</v>
      </c>
      <c r="H7" s="1">
        <f t="shared" si="1"/>
        <v>6.5270703640822489</v>
      </c>
    </row>
    <row r="8" spans="1:8">
      <c r="A8" t="s">
        <v>5</v>
      </c>
      <c r="D8">
        <v>6672</v>
      </c>
      <c r="F8">
        <f t="shared" si="0"/>
        <v>3336</v>
      </c>
      <c r="G8">
        <v>79</v>
      </c>
      <c r="H8" s="1">
        <f t="shared" si="1"/>
        <v>2.3681055155875299</v>
      </c>
    </row>
    <row r="9" spans="1:8">
      <c r="A9" t="s">
        <v>6</v>
      </c>
      <c r="C9">
        <v>3.73</v>
      </c>
      <c r="D9">
        <v>9056</v>
      </c>
      <c r="F9">
        <f t="shared" si="0"/>
        <v>4528</v>
      </c>
      <c r="G9">
        <v>72</v>
      </c>
      <c r="H9" s="1">
        <f t="shared" si="1"/>
        <v>1.5901060070671376</v>
      </c>
    </row>
    <row r="10" spans="1:8">
      <c r="A10" t="s">
        <v>7</v>
      </c>
      <c r="B10">
        <v>514</v>
      </c>
      <c r="C10">
        <v>3.7</v>
      </c>
      <c r="D10">
        <v>3244</v>
      </c>
      <c r="F10">
        <f t="shared" si="0"/>
        <v>1622</v>
      </c>
      <c r="G10">
        <v>39</v>
      </c>
      <c r="H10" s="1">
        <f t="shared" si="1"/>
        <v>2.404438964241677</v>
      </c>
    </row>
    <row r="11" spans="1:8">
      <c r="A11" t="s">
        <v>8</v>
      </c>
      <c r="C11">
        <v>3.77</v>
      </c>
      <c r="D11">
        <v>2466</v>
      </c>
      <c r="F11">
        <f t="shared" si="0"/>
        <v>1233</v>
      </c>
      <c r="G11">
        <v>21</v>
      </c>
      <c r="H11" s="1">
        <f t="shared" si="1"/>
        <v>1.7031630170316301</v>
      </c>
    </row>
    <row r="12" spans="1:8">
      <c r="A12" t="s">
        <v>9</v>
      </c>
      <c r="B12">
        <v>507</v>
      </c>
      <c r="C12">
        <v>3.63</v>
      </c>
      <c r="D12">
        <v>9086</v>
      </c>
      <c r="F12">
        <f t="shared" si="0"/>
        <v>4543</v>
      </c>
      <c r="G12">
        <v>94</v>
      </c>
      <c r="H12" s="1">
        <f t="shared" si="1"/>
        <v>2.0691173233546114</v>
      </c>
    </row>
    <row r="13" spans="1:8">
      <c r="A13" s="3" t="s">
        <v>18</v>
      </c>
      <c r="B13">
        <v>513</v>
      </c>
      <c r="C13">
        <v>3.57</v>
      </c>
      <c r="D13">
        <v>3861</v>
      </c>
      <c r="F13">
        <f t="shared" si="0"/>
        <v>1930.5</v>
      </c>
      <c r="G13">
        <v>25</v>
      </c>
      <c r="H13" s="1">
        <f t="shared" si="1"/>
        <v>1.295001295001295</v>
      </c>
    </row>
    <row r="14" spans="1:8">
      <c r="A14" t="s">
        <v>10</v>
      </c>
      <c r="B14">
        <v>512</v>
      </c>
      <c r="C14">
        <v>3.68</v>
      </c>
      <c r="D14">
        <v>7212</v>
      </c>
      <c r="F14">
        <f t="shared" si="0"/>
        <v>3606</v>
      </c>
      <c r="G14">
        <v>73</v>
      </c>
      <c r="H14" s="1">
        <f t="shared" si="1"/>
        <v>2.0244037714919578</v>
      </c>
    </row>
    <row r="15" spans="1:8">
      <c r="A15" t="s">
        <v>11</v>
      </c>
      <c r="B15">
        <v>512</v>
      </c>
      <c r="C15">
        <v>3.72</v>
      </c>
      <c r="D15">
        <v>13571</v>
      </c>
      <c r="F15">
        <f t="shared" si="0"/>
        <v>6785.5</v>
      </c>
      <c r="G15">
        <v>188</v>
      </c>
      <c r="H15" s="1">
        <f t="shared" si="1"/>
        <v>2.7706138088571217</v>
      </c>
    </row>
    <row r="16" spans="1:8">
      <c r="A16" t="s">
        <v>12</v>
      </c>
      <c r="B16" s="2">
        <v>518</v>
      </c>
      <c r="C16" s="2">
        <v>3.88</v>
      </c>
      <c r="D16">
        <v>4778</v>
      </c>
      <c r="F16">
        <f t="shared" si="0"/>
        <v>2389</v>
      </c>
      <c r="G16">
        <v>110</v>
      </c>
      <c r="H16" s="1">
        <f t="shared" si="1"/>
        <v>4.6044370029300969</v>
      </c>
    </row>
    <row r="17" spans="1:9">
      <c r="A17" t="s">
        <v>16</v>
      </c>
      <c r="B17">
        <v>513</v>
      </c>
      <c r="C17">
        <v>3.49</v>
      </c>
      <c r="D17">
        <v>1126</v>
      </c>
      <c r="F17">
        <f t="shared" si="0"/>
        <v>563</v>
      </c>
      <c r="G17">
        <v>13</v>
      </c>
      <c r="H17" s="1">
        <f t="shared" si="1"/>
        <v>2.3090586145648313</v>
      </c>
      <c r="I17" s="1">
        <f>AVERAGE(H2:H17)</f>
        <v>2.674899369195519</v>
      </c>
    </row>
    <row r="18" spans="1:9">
      <c r="A18" t="s">
        <v>19</v>
      </c>
      <c r="D18">
        <v>3667</v>
      </c>
      <c r="E18">
        <v>168</v>
      </c>
      <c r="F18">
        <f>D18/2</f>
        <v>1833.5</v>
      </c>
      <c r="G18">
        <f>2*E18</f>
        <v>336</v>
      </c>
      <c r="H18" s="1">
        <f t="shared" si="1"/>
        <v>18.325606763021543</v>
      </c>
      <c r="I18">
        <v>18.3</v>
      </c>
    </row>
    <row r="19" spans="1:9">
      <c r="A19" t="s">
        <v>20</v>
      </c>
      <c r="D19">
        <v>5907</v>
      </c>
      <c r="E19">
        <v>257</v>
      </c>
      <c r="F19">
        <f t="shared" ref="F19:F39" si="2">D19/2</f>
        <v>2953.5</v>
      </c>
      <c r="G19">
        <f>2*E19</f>
        <v>514</v>
      </c>
      <c r="H19" s="1">
        <f t="shared" si="1"/>
        <v>17.403081090231929</v>
      </c>
      <c r="I19">
        <v>17.399999999999999</v>
      </c>
    </row>
    <row r="20" spans="1:9">
      <c r="A20" t="s">
        <v>21</v>
      </c>
      <c r="D20">
        <v>3133</v>
      </c>
      <c r="E20">
        <v>162</v>
      </c>
      <c r="F20">
        <f t="shared" si="2"/>
        <v>1566.5</v>
      </c>
      <c r="G20">
        <f>2*E20</f>
        <v>324</v>
      </c>
      <c r="H20" s="1">
        <f t="shared" si="1"/>
        <v>20.683051388445577</v>
      </c>
      <c r="I20">
        <v>20.7</v>
      </c>
    </row>
    <row r="21" spans="1:9">
      <c r="A21" t="s">
        <v>22</v>
      </c>
      <c r="B21">
        <v>506</v>
      </c>
      <c r="C21">
        <v>3.61</v>
      </c>
      <c r="D21">
        <v>8048</v>
      </c>
      <c r="E21">
        <v>207</v>
      </c>
      <c r="F21">
        <f t="shared" si="2"/>
        <v>4024</v>
      </c>
      <c r="G21">
        <f>2*E21</f>
        <v>414</v>
      </c>
      <c r="H21" s="1">
        <f t="shared" si="1"/>
        <v>10.288270377733598</v>
      </c>
      <c r="I21">
        <v>10.3</v>
      </c>
    </row>
    <row r="22" spans="1:9">
      <c r="A22" t="s">
        <v>23</v>
      </c>
      <c r="D22">
        <v>5188</v>
      </c>
      <c r="E22">
        <v>225</v>
      </c>
      <c r="F22">
        <f t="shared" si="2"/>
        <v>2594</v>
      </c>
      <c r="G22">
        <f>2*E22</f>
        <v>450</v>
      </c>
      <c r="H22" s="1">
        <f t="shared" si="1"/>
        <v>17.347725520431766</v>
      </c>
      <c r="I22">
        <v>17.3</v>
      </c>
    </row>
    <row r="23" spans="1:9">
      <c r="A23" t="s">
        <v>24</v>
      </c>
      <c r="D23">
        <v>4901</v>
      </c>
      <c r="E23">
        <v>140</v>
      </c>
      <c r="F23">
        <f t="shared" si="2"/>
        <v>2450.5</v>
      </c>
      <c r="G23">
        <f>2*E23</f>
        <v>280</v>
      </c>
      <c r="H23" s="1">
        <f t="shared" si="1"/>
        <v>11.426239542950418</v>
      </c>
      <c r="I23">
        <v>11.4</v>
      </c>
    </row>
    <row r="24" spans="1:9">
      <c r="A24" t="s">
        <v>25</v>
      </c>
      <c r="D24" s="4">
        <v>5618</v>
      </c>
      <c r="E24" s="7">
        <v>280</v>
      </c>
      <c r="F24">
        <f t="shared" si="2"/>
        <v>2809</v>
      </c>
      <c r="G24">
        <f>2*E24</f>
        <v>560</v>
      </c>
      <c r="H24" s="1">
        <f t="shared" si="1"/>
        <v>19.935920256318976</v>
      </c>
      <c r="I24">
        <v>19.899999999999999</v>
      </c>
    </row>
    <row r="25" spans="1:9">
      <c r="A25" t="s">
        <v>26</v>
      </c>
      <c r="D25" s="5">
        <v>9183</v>
      </c>
      <c r="E25" s="7">
        <v>391</v>
      </c>
      <c r="F25">
        <f t="shared" si="2"/>
        <v>4591.5</v>
      </c>
      <c r="G25">
        <f>2*E25</f>
        <v>782</v>
      </c>
      <c r="H25" s="1">
        <f t="shared" si="1"/>
        <v>17.03147119677665</v>
      </c>
      <c r="I25">
        <v>17</v>
      </c>
    </row>
    <row r="26" spans="1:9">
      <c r="A26" t="s">
        <v>27</v>
      </c>
      <c r="D26" s="4">
        <v>7008</v>
      </c>
      <c r="E26" s="7">
        <v>199</v>
      </c>
      <c r="F26">
        <f t="shared" si="2"/>
        <v>3504</v>
      </c>
      <c r="G26">
        <f>2*E26</f>
        <v>398</v>
      </c>
      <c r="H26" s="1">
        <f t="shared" si="1"/>
        <v>11.358447488584474</v>
      </c>
      <c r="I26">
        <v>11.4</v>
      </c>
    </row>
    <row r="27" spans="1:9">
      <c r="A27" t="s">
        <v>28</v>
      </c>
      <c r="D27" s="5">
        <v>5019</v>
      </c>
      <c r="E27" s="7">
        <v>247</v>
      </c>
      <c r="F27">
        <f t="shared" si="2"/>
        <v>2509.5</v>
      </c>
      <c r="G27">
        <f>2*E27</f>
        <v>494</v>
      </c>
      <c r="H27" s="1">
        <f t="shared" si="1"/>
        <v>19.685196254233912</v>
      </c>
      <c r="I27">
        <v>19.7</v>
      </c>
    </row>
    <row r="28" spans="1:9">
      <c r="A28" t="s">
        <v>29</v>
      </c>
      <c r="D28" s="4">
        <v>6697</v>
      </c>
      <c r="E28" s="7">
        <v>441</v>
      </c>
      <c r="F28">
        <f t="shared" si="2"/>
        <v>3348.5</v>
      </c>
      <c r="G28">
        <f>2*E28</f>
        <v>882</v>
      </c>
      <c r="H28" s="15">
        <f t="shared" si="1"/>
        <v>26.340152307003134</v>
      </c>
    </row>
    <row r="29" spans="1:9">
      <c r="A29" t="s">
        <v>30</v>
      </c>
      <c r="D29" s="5">
        <v>9804</v>
      </c>
      <c r="E29" s="7">
        <v>280</v>
      </c>
      <c r="F29">
        <f t="shared" si="2"/>
        <v>4902</v>
      </c>
      <c r="G29">
        <f>2*E29</f>
        <v>560</v>
      </c>
      <c r="H29" s="1">
        <f t="shared" si="1"/>
        <v>11.42390860873113</v>
      </c>
      <c r="I29">
        <v>11.4</v>
      </c>
    </row>
    <row r="30" spans="1:9">
      <c r="A30" t="s">
        <v>44</v>
      </c>
      <c r="D30" s="4">
        <v>5370</v>
      </c>
      <c r="E30" s="7">
        <v>162</v>
      </c>
      <c r="F30">
        <f t="shared" si="2"/>
        <v>2685</v>
      </c>
      <c r="G30">
        <f>2*E30</f>
        <v>324</v>
      </c>
      <c r="H30" s="1">
        <f t="shared" si="1"/>
        <v>12.067039106145252</v>
      </c>
    </row>
    <row r="31" spans="1:9">
      <c r="A31" t="s">
        <v>31</v>
      </c>
      <c r="D31" s="4">
        <v>4846</v>
      </c>
      <c r="E31" s="7">
        <v>189</v>
      </c>
      <c r="F31">
        <f t="shared" si="2"/>
        <v>2423</v>
      </c>
      <c r="G31">
        <f>2*E31</f>
        <v>378</v>
      </c>
      <c r="H31" s="1">
        <f t="shared" si="1"/>
        <v>15.600495253817581</v>
      </c>
      <c r="I31">
        <v>15.6</v>
      </c>
    </row>
    <row r="32" spans="1:9">
      <c r="A32" t="s">
        <v>32</v>
      </c>
      <c r="D32" s="4">
        <v>6941</v>
      </c>
      <c r="E32" s="7">
        <v>343</v>
      </c>
      <c r="F32">
        <f t="shared" si="2"/>
        <v>3470.5</v>
      </c>
      <c r="G32">
        <f>2*E32</f>
        <v>686</v>
      </c>
      <c r="H32" s="15">
        <f t="shared" si="1"/>
        <v>19.766604235700907</v>
      </c>
    </row>
    <row r="33" spans="1:11">
      <c r="A33" t="s">
        <v>33</v>
      </c>
      <c r="D33" s="6">
        <v>5718</v>
      </c>
      <c r="E33" s="6">
        <v>140</v>
      </c>
      <c r="F33">
        <f t="shared" si="2"/>
        <v>2859</v>
      </c>
      <c r="G33">
        <f>2*E33</f>
        <v>280</v>
      </c>
      <c r="H33" s="10">
        <f t="shared" si="1"/>
        <v>9.7936341378104235</v>
      </c>
    </row>
    <row r="34" spans="1:11">
      <c r="A34" t="s">
        <v>34</v>
      </c>
      <c r="D34" s="6">
        <v>3308</v>
      </c>
      <c r="E34" s="6">
        <v>140</v>
      </c>
      <c r="F34">
        <f t="shared" si="2"/>
        <v>1654</v>
      </c>
      <c r="G34">
        <f>2*E34</f>
        <v>280</v>
      </c>
      <c r="H34" s="1">
        <f t="shared" si="1"/>
        <v>16.928657799274486</v>
      </c>
    </row>
    <row r="35" spans="1:11">
      <c r="A35" t="s">
        <v>40</v>
      </c>
      <c r="D35" s="6">
        <v>4961</v>
      </c>
      <c r="E35" s="8">
        <v>189</v>
      </c>
      <c r="F35">
        <f t="shared" si="2"/>
        <v>2480.5</v>
      </c>
      <c r="G35">
        <f t="shared" ref="G35:G39" si="3">2*E35</f>
        <v>378</v>
      </c>
      <c r="H35" s="1">
        <f t="shared" ref="H35:H39" si="4">100*(G35/F35)</f>
        <v>15.238863132432979</v>
      </c>
    </row>
    <row r="36" spans="1:11">
      <c r="A36" t="s">
        <v>39</v>
      </c>
      <c r="D36" s="9">
        <v>6389</v>
      </c>
      <c r="E36" s="8">
        <v>292</v>
      </c>
      <c r="F36">
        <f t="shared" si="2"/>
        <v>3194.5</v>
      </c>
      <c r="G36">
        <f t="shared" si="3"/>
        <v>584</v>
      </c>
      <c r="H36" s="1">
        <f t="shared" si="4"/>
        <v>18.281421192674909</v>
      </c>
      <c r="I36">
        <v>18.3</v>
      </c>
    </row>
    <row r="37" spans="1:11">
      <c r="A37" t="s">
        <v>41</v>
      </c>
      <c r="D37" s="9">
        <v>4777</v>
      </c>
      <c r="E37" s="8">
        <v>179</v>
      </c>
      <c r="F37">
        <f t="shared" si="2"/>
        <v>2388.5</v>
      </c>
      <c r="G37">
        <f t="shared" si="3"/>
        <v>358</v>
      </c>
      <c r="H37" s="1">
        <f t="shared" si="4"/>
        <v>14.988486497801967</v>
      </c>
      <c r="I37">
        <v>15</v>
      </c>
      <c r="J37" s="11">
        <f>AVERAGE(I18:I39)</f>
        <v>15.325000000000001</v>
      </c>
      <c r="K37" s="12">
        <f>1-J37/100</f>
        <v>0.84675</v>
      </c>
    </row>
    <row r="38" spans="1:11">
      <c r="A38" t="s">
        <v>42</v>
      </c>
      <c r="D38" s="9">
        <v>5867</v>
      </c>
      <c r="E38" s="8">
        <v>108</v>
      </c>
      <c r="F38">
        <f t="shared" si="2"/>
        <v>2933.5</v>
      </c>
      <c r="G38">
        <f t="shared" si="3"/>
        <v>216</v>
      </c>
      <c r="H38" s="10">
        <f t="shared" si="4"/>
        <v>7.3632179989773308</v>
      </c>
      <c r="I38">
        <v>7.4</v>
      </c>
      <c r="J38" s="13">
        <f>LOG(0.05)/LOG(K37)</f>
        <v>18.008633028396545</v>
      </c>
      <c r="K38" s="14">
        <f>COUNT(I18:I39)</f>
        <v>16</v>
      </c>
    </row>
    <row r="39" spans="1:11">
      <c r="A39" t="s">
        <v>43</v>
      </c>
      <c r="D39" s="9">
        <v>7363</v>
      </c>
      <c r="E39" s="8">
        <v>260</v>
      </c>
      <c r="F39">
        <f t="shared" si="2"/>
        <v>3681.5</v>
      </c>
      <c r="G39">
        <f t="shared" si="3"/>
        <v>520</v>
      </c>
      <c r="H39" s="1">
        <f t="shared" si="4"/>
        <v>14.124677441260355</v>
      </c>
      <c r="I39">
        <v>14.1</v>
      </c>
    </row>
  </sheetData>
  <conditionalFormatting sqref="D24:E32 E35:E39">
    <cfRule type="expression" dxfId="1" priority="8">
      <formula>MOD(ROW(),2)=1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stats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Ritter</dc:creator>
  <cp:lastModifiedBy>Austin Ritter</cp:lastModifiedBy>
  <dcterms:created xsi:type="dcterms:W3CDTF">2017-06-16T20:51:32Z</dcterms:created>
  <dcterms:modified xsi:type="dcterms:W3CDTF">2017-06-18T21:22:06Z</dcterms:modified>
</cp:coreProperties>
</file>