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ocuments\"/>
    </mc:Choice>
  </mc:AlternateContent>
  <bookViews>
    <workbookView xWindow="0" yWindow="0" windowWidth="17970" windowHeight="6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D2" i="1" l="1"/>
  <c r="J3" i="1"/>
  <c r="L3" i="1" s="1"/>
  <c r="J4" i="1"/>
  <c r="L4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L21" i="1" s="1"/>
  <c r="J2" i="1"/>
  <c r="L2" i="1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E2" i="1"/>
  <c r="B3" i="1" s="1"/>
  <c r="F3" i="1" s="1"/>
  <c r="D3" i="1" l="1"/>
  <c r="E3" i="1" l="1"/>
  <c r="B4" i="1" l="1"/>
  <c r="D4" i="1" l="1"/>
  <c r="F4" i="1"/>
  <c r="E4" i="1"/>
  <c r="B5" i="1" l="1"/>
  <c r="D5" i="1" s="1"/>
  <c r="E5" i="1" s="1"/>
  <c r="F5" i="1" s="1"/>
  <c r="B6" i="1" s="1"/>
  <c r="D6" i="1" l="1"/>
  <c r="E6" i="1" s="1"/>
  <c r="F6" i="1" s="1"/>
  <c r="B7" i="1" s="1"/>
  <c r="D7" i="1" s="1"/>
  <c r="E7" i="1" s="1"/>
  <c r="F7" i="1" s="1"/>
  <c r="B8" i="1" s="1"/>
  <c r="D8" i="1" s="1"/>
  <c r="E8" i="1" s="1"/>
  <c r="F8" i="1" s="1"/>
  <c r="B9" i="1" s="1"/>
  <c r="D9" i="1" l="1"/>
  <c r="E9" i="1" s="1"/>
  <c r="F9" i="1" s="1"/>
  <c r="B10" i="1" s="1"/>
  <c r="D10" i="1" l="1"/>
  <c r="E10" i="1" s="1"/>
  <c r="F10" i="1" s="1"/>
  <c r="B11" i="1" s="1"/>
  <c r="D11" i="1" l="1"/>
  <c r="E11" i="1" s="1"/>
  <c r="F11" i="1" s="1"/>
  <c r="B12" i="1" s="1"/>
  <c r="D12" i="1" l="1"/>
  <c r="E12" i="1" s="1"/>
  <c r="F12" i="1" s="1"/>
  <c r="B13" i="1" s="1"/>
  <c r="D13" i="1" l="1"/>
  <c r="E13" i="1" s="1"/>
  <c r="F13" i="1" s="1"/>
  <c r="B14" i="1" s="1"/>
  <c r="D14" i="1" l="1"/>
  <c r="E14" i="1" s="1"/>
  <c r="F14" i="1" s="1"/>
  <c r="B15" i="1" s="1"/>
  <c r="D15" i="1" l="1"/>
  <c r="E15" i="1" s="1"/>
  <c r="F15" i="1" s="1"/>
  <c r="B16" i="1" s="1"/>
  <c r="D16" i="1" l="1"/>
  <c r="E16" i="1" s="1"/>
  <c r="F16" i="1" s="1"/>
  <c r="B17" i="1" s="1"/>
  <c r="D17" i="1" l="1"/>
  <c r="E17" i="1" s="1"/>
  <c r="F17" i="1" s="1"/>
  <c r="B18" i="1" s="1"/>
  <c r="D18" i="1" l="1"/>
  <c r="E18" i="1" s="1"/>
  <c r="F18" i="1" s="1"/>
  <c r="B19" i="1" s="1"/>
  <c r="D19" i="1" l="1"/>
  <c r="E19" i="1" s="1"/>
  <c r="F19" i="1" s="1"/>
  <c r="B20" i="1" s="1"/>
  <c r="D20" i="1" l="1"/>
  <c r="E20" i="1" s="1"/>
  <c r="F20" i="1" s="1"/>
  <c r="B21" i="1" s="1"/>
  <c r="D21" i="1" l="1"/>
  <c r="E21" i="1" l="1"/>
  <c r="F21" i="1" s="1"/>
  <c r="B25" i="1" s="1"/>
  <c r="C25" i="1" l="1"/>
  <c r="C28" i="1" l="1"/>
  <c r="D25" i="1"/>
</calcChain>
</file>

<file path=xl/sharedStrings.xml><?xml version="1.0" encoding="utf-8"?>
<sst xmlns="http://schemas.openxmlformats.org/spreadsheetml/2006/main" count="16" uniqueCount="16">
  <si>
    <t>Loan Interest Rate</t>
  </si>
  <si>
    <t>Annual Interest</t>
  </si>
  <si>
    <t>Loan + Accrued Interest</t>
  </si>
  <si>
    <t>Total After 15% Payment</t>
  </si>
  <si>
    <t>Annual Income</t>
  </si>
  <si>
    <t>Year</t>
  </si>
  <si>
    <t>Remaining Balance</t>
  </si>
  <si>
    <t>Taxes on Balance (39.6%)</t>
  </si>
  <si>
    <t>Net Income</t>
  </si>
  <si>
    <t>Tax Bracket (Married Filing Jointly)</t>
  </si>
  <si>
    <t>Number of Children</t>
  </si>
  <si>
    <t>Total Loan Amount</t>
  </si>
  <si>
    <t>Total Interest Paid</t>
  </si>
  <si>
    <t>PAYE Repayment Rate</t>
  </si>
  <si>
    <t>PAYE Repayment Amount</t>
  </si>
  <si>
    <t>Your 20th Year Tax Liability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</si>
</sst>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0" xfId="0" applyFill="1" applyBorder="1"/>
    <xf numFmtId="0" fontId="0" fillId="2" borderId="4" xfId="0" applyFill="1" applyBorder="1"/>
    <xf numFmtId="0" fontId="0" fillId="0" borderId="0" xfId="0" applyFill="1" applyBorder="1"/>
    <xf numFmtId="0" fontId="0" fillId="0" borderId="7" xfId="0" applyFill="1" applyBorder="1"/>
    <xf numFmtId="0" fontId="0" fillId="4" borderId="9" xfId="0" applyFill="1" applyBorder="1"/>
    <xf numFmtId="0" fontId="0" fillId="3" borderId="8" xfId="0" applyFill="1" applyBorder="1"/>
    <xf numFmtId="0" fontId="0" fillId="0" borderId="10" xfId="0" applyBorder="1"/>
    <xf numFmtId="0" fontId="0" fillId="0" borderId="9" xfId="0" applyBorder="1"/>
    <xf numFmtId="0" fontId="0" fillId="2" borderId="1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7" xfId="0" applyFill="1" applyBorder="1"/>
    <xf numFmtId="0" fontId="0" fillId="2" borderId="3" xfId="0" applyFill="1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C28" sqref="C28"/>
    </sheetView>
  </sheetViews>
  <sheetFormatPr defaultRowHeight="15" x14ac:dyDescent="0.25"/>
  <cols>
    <col min="1" max="1" width="12.7109375" bestFit="1" customWidth="1"/>
    <col min="2" max="2" width="18" bestFit="1" customWidth="1"/>
    <col min="3" max="3" width="24.85546875" bestFit="1" customWidth="1"/>
    <col min="4" max="4" width="22" bestFit="1" customWidth="1"/>
    <col min="5" max="6" width="23.140625" bestFit="1" customWidth="1"/>
    <col min="7" max="7" width="3.140625" customWidth="1"/>
    <col min="8" max="8" width="19.140625" bestFit="1" customWidth="1"/>
    <col min="9" max="9" width="32.140625" bestFit="1" customWidth="1"/>
    <col min="10" max="10" width="19.140625" customWidth="1"/>
    <col min="11" max="11" width="20.7109375" bestFit="1" customWidth="1"/>
    <col min="12" max="12" width="24" bestFit="1" customWidth="1"/>
    <col min="13" max="13" width="3.140625" customWidth="1"/>
    <col min="14" max="14" width="18.85546875" bestFit="1" customWidth="1"/>
    <col min="15" max="15" width="3.85546875" customWidth="1"/>
  </cols>
  <sheetData>
    <row r="1" spans="1:15" ht="15.75" thickBot="1" x14ac:dyDescent="0.3">
      <c r="A1" s="12" t="s">
        <v>5</v>
      </c>
      <c r="B1" s="12" t="s">
        <v>11</v>
      </c>
      <c r="C1" s="12" t="s">
        <v>0</v>
      </c>
      <c r="D1" s="12" t="s">
        <v>1</v>
      </c>
      <c r="E1" s="12" t="s">
        <v>2</v>
      </c>
      <c r="F1" s="12" t="s">
        <v>3</v>
      </c>
      <c r="G1" s="8"/>
      <c r="H1" s="12" t="s">
        <v>4</v>
      </c>
      <c r="I1" s="12" t="s">
        <v>9</v>
      </c>
      <c r="J1" s="12" t="s">
        <v>8</v>
      </c>
      <c r="K1" s="12" t="s">
        <v>13</v>
      </c>
      <c r="L1" s="12" t="s">
        <v>14</v>
      </c>
      <c r="M1" s="8"/>
      <c r="N1" s="12" t="s">
        <v>10</v>
      </c>
      <c r="O1" s="15"/>
    </row>
    <row r="2" spans="1:15" x14ac:dyDescent="0.25">
      <c r="A2" s="3">
        <v>1</v>
      </c>
      <c r="B2" s="4">
        <v>400000</v>
      </c>
      <c r="C2" s="4">
        <v>0.06</v>
      </c>
      <c r="D2" s="4">
        <f t="shared" ref="D2:D21" si="0">B2*C2</f>
        <v>24000</v>
      </c>
      <c r="E2" s="4">
        <f t="shared" ref="E2:E21" si="1">B2+D2</f>
        <v>424000</v>
      </c>
      <c r="F2" s="5">
        <f>B2</f>
        <v>400000</v>
      </c>
      <c r="G2" s="7"/>
      <c r="H2" s="3">
        <v>100000</v>
      </c>
      <c r="I2" s="4">
        <v>0.25</v>
      </c>
      <c r="J2" s="4">
        <f>H2-(H2*I2)</f>
        <v>75000</v>
      </c>
      <c r="K2" s="4">
        <v>0.1</v>
      </c>
      <c r="L2" s="5">
        <f>((J2*K2)-((50*12)*N2))</f>
        <v>7500</v>
      </c>
      <c r="M2" s="7"/>
      <c r="N2" s="13">
        <v>0</v>
      </c>
      <c r="O2" s="16"/>
    </row>
    <row r="3" spans="1:15" x14ac:dyDescent="0.25">
      <c r="A3" s="3">
        <v>2</v>
      </c>
      <c r="B3" s="4">
        <f t="shared" ref="B3" si="2">F2</f>
        <v>400000</v>
      </c>
      <c r="C3" s="4">
        <v>0.06</v>
      </c>
      <c r="D3" s="4">
        <f t="shared" si="0"/>
        <v>24000</v>
      </c>
      <c r="E3" s="4">
        <f t="shared" si="1"/>
        <v>424000</v>
      </c>
      <c r="F3" s="5">
        <f>B3</f>
        <v>400000</v>
      </c>
      <c r="G3" s="7"/>
      <c r="H3" s="3">
        <v>100000</v>
      </c>
      <c r="I3" s="4">
        <v>0.25</v>
      </c>
      <c r="J3" s="4">
        <f t="shared" ref="J3:J21" si="3">H3-(H3*I3)</f>
        <v>75000</v>
      </c>
      <c r="K3" s="4">
        <v>0.1</v>
      </c>
      <c r="L3" s="5">
        <f t="shared" ref="L3:L21" si="4">((J3*K3)-((50*12)*N3))</f>
        <v>7500</v>
      </c>
      <c r="M3" s="7"/>
      <c r="N3" s="13">
        <v>0</v>
      </c>
      <c r="O3" s="16"/>
    </row>
    <row r="4" spans="1:15" x14ac:dyDescent="0.25">
      <c r="A4" s="3">
        <v>3</v>
      </c>
      <c r="B4" s="4">
        <f t="shared" ref="B4:B21" si="5">F3</f>
        <v>400000</v>
      </c>
      <c r="C4" s="4">
        <v>0.06</v>
      </c>
      <c r="D4" s="4">
        <f t="shared" si="0"/>
        <v>24000</v>
      </c>
      <c r="E4" s="4">
        <f t="shared" si="1"/>
        <v>424000</v>
      </c>
      <c r="F4" s="5">
        <f>B4</f>
        <v>400000</v>
      </c>
      <c r="G4" s="7"/>
      <c r="H4" s="3">
        <v>100000</v>
      </c>
      <c r="I4" s="4">
        <v>0.25</v>
      </c>
      <c r="J4" s="4">
        <f t="shared" si="3"/>
        <v>75000</v>
      </c>
      <c r="K4" s="4">
        <v>0.1</v>
      </c>
      <c r="L4" s="5">
        <f t="shared" si="4"/>
        <v>6900</v>
      </c>
      <c r="M4" s="7"/>
      <c r="N4" s="13">
        <v>1</v>
      </c>
      <c r="O4" s="16"/>
    </row>
    <row r="5" spans="1:15" x14ac:dyDescent="0.25">
      <c r="A5" s="3">
        <f t="shared" ref="A5:A10" si="6">A4+1</f>
        <v>4</v>
      </c>
      <c r="B5" s="4">
        <f t="shared" si="5"/>
        <v>400000</v>
      </c>
      <c r="C5" s="4">
        <v>0.06</v>
      </c>
      <c r="D5" s="4">
        <f t="shared" si="0"/>
        <v>24000</v>
      </c>
      <c r="E5" s="4">
        <f t="shared" si="1"/>
        <v>424000</v>
      </c>
      <c r="F5" s="5">
        <f t="shared" ref="F5:F21" si="7">E5-L5</f>
        <v>416350</v>
      </c>
      <c r="G5" s="7"/>
      <c r="H5" s="3">
        <v>110000</v>
      </c>
      <c r="I5" s="9">
        <v>0.25</v>
      </c>
      <c r="J5" s="4">
        <f t="shared" si="3"/>
        <v>82500</v>
      </c>
      <c r="K5" s="4">
        <v>0.1</v>
      </c>
      <c r="L5" s="5">
        <f t="shared" si="4"/>
        <v>7650</v>
      </c>
      <c r="M5" s="7"/>
      <c r="N5" s="13">
        <v>1</v>
      </c>
      <c r="O5" s="16"/>
    </row>
    <row r="6" spans="1:15" x14ac:dyDescent="0.25">
      <c r="A6" s="3">
        <f t="shared" si="6"/>
        <v>5</v>
      </c>
      <c r="B6" s="4">
        <f t="shared" si="5"/>
        <v>416350</v>
      </c>
      <c r="C6" s="4">
        <v>0.06</v>
      </c>
      <c r="D6" s="4">
        <f t="shared" si="0"/>
        <v>24981</v>
      </c>
      <c r="E6" s="4">
        <f t="shared" si="1"/>
        <v>441331</v>
      </c>
      <c r="F6" s="5">
        <f t="shared" si="7"/>
        <v>434281</v>
      </c>
      <c r="G6" s="7"/>
      <c r="H6" s="3">
        <v>110000</v>
      </c>
      <c r="I6" s="9">
        <v>0.25</v>
      </c>
      <c r="J6" s="4">
        <f t="shared" si="3"/>
        <v>82500</v>
      </c>
      <c r="K6" s="4">
        <v>0.1</v>
      </c>
      <c r="L6" s="5">
        <f t="shared" si="4"/>
        <v>7050</v>
      </c>
      <c r="M6" s="7"/>
      <c r="N6" s="13">
        <v>2</v>
      </c>
      <c r="O6" s="16"/>
    </row>
    <row r="7" spans="1:15" x14ac:dyDescent="0.25">
      <c r="A7" s="3">
        <f t="shared" si="6"/>
        <v>6</v>
      </c>
      <c r="B7" s="4">
        <f t="shared" si="5"/>
        <v>434281</v>
      </c>
      <c r="C7" s="4">
        <v>0.06</v>
      </c>
      <c r="D7" s="4">
        <f t="shared" si="0"/>
        <v>26056.86</v>
      </c>
      <c r="E7" s="4">
        <f t="shared" si="1"/>
        <v>460337.86</v>
      </c>
      <c r="F7" s="5">
        <f t="shared" si="7"/>
        <v>452537.86</v>
      </c>
      <c r="G7" s="7"/>
      <c r="H7" s="3">
        <v>120000</v>
      </c>
      <c r="I7" s="9">
        <v>0.25</v>
      </c>
      <c r="J7" s="4">
        <f t="shared" si="3"/>
        <v>90000</v>
      </c>
      <c r="K7" s="4">
        <v>0.1</v>
      </c>
      <c r="L7" s="5">
        <f t="shared" si="4"/>
        <v>7800</v>
      </c>
      <c r="M7" s="7"/>
      <c r="N7" s="13">
        <v>2</v>
      </c>
      <c r="O7" s="16"/>
    </row>
    <row r="8" spans="1:15" x14ac:dyDescent="0.25">
      <c r="A8" s="3">
        <f t="shared" si="6"/>
        <v>7</v>
      </c>
      <c r="B8" s="4">
        <f t="shared" si="5"/>
        <v>452537.86</v>
      </c>
      <c r="C8" s="4">
        <v>0.06</v>
      </c>
      <c r="D8" s="4">
        <f t="shared" si="0"/>
        <v>27152.271599999996</v>
      </c>
      <c r="E8" s="4">
        <f t="shared" si="1"/>
        <v>479690.13159999996</v>
      </c>
      <c r="F8" s="5">
        <f t="shared" si="7"/>
        <v>472490.13159999996</v>
      </c>
      <c r="G8" s="7"/>
      <c r="H8" s="3">
        <v>120000</v>
      </c>
      <c r="I8" s="9">
        <v>0.25</v>
      </c>
      <c r="J8" s="4">
        <f t="shared" si="3"/>
        <v>90000</v>
      </c>
      <c r="K8" s="4">
        <v>0.1</v>
      </c>
      <c r="L8" s="5">
        <f t="shared" si="4"/>
        <v>7200</v>
      </c>
      <c r="M8" s="7"/>
      <c r="N8" s="13">
        <v>3</v>
      </c>
      <c r="O8" s="16"/>
    </row>
    <row r="9" spans="1:15" x14ac:dyDescent="0.25">
      <c r="A9" s="3">
        <f t="shared" si="6"/>
        <v>8</v>
      </c>
      <c r="B9" s="4">
        <f t="shared" si="5"/>
        <v>472490.13159999996</v>
      </c>
      <c r="C9" s="4">
        <v>0.06</v>
      </c>
      <c r="D9" s="4">
        <f t="shared" si="0"/>
        <v>28349.407895999997</v>
      </c>
      <c r="E9" s="4">
        <f t="shared" si="1"/>
        <v>500839.53949599998</v>
      </c>
      <c r="F9" s="5">
        <f t="shared" si="7"/>
        <v>492889.53949599998</v>
      </c>
      <c r="G9" s="7"/>
      <c r="H9" s="3">
        <v>130000</v>
      </c>
      <c r="I9" s="9">
        <v>0.25</v>
      </c>
      <c r="J9" s="4">
        <f t="shared" si="3"/>
        <v>97500</v>
      </c>
      <c r="K9" s="4">
        <v>0.1</v>
      </c>
      <c r="L9" s="5">
        <f t="shared" si="4"/>
        <v>7950</v>
      </c>
      <c r="M9" s="7"/>
      <c r="N9" s="13">
        <v>3</v>
      </c>
      <c r="O9" s="16"/>
    </row>
    <row r="10" spans="1:15" x14ac:dyDescent="0.25">
      <c r="A10" s="3">
        <f t="shared" si="6"/>
        <v>9</v>
      </c>
      <c r="B10" s="4">
        <f t="shared" si="5"/>
        <v>492889.53949599998</v>
      </c>
      <c r="C10" s="4">
        <v>0.06</v>
      </c>
      <c r="D10" s="4">
        <f t="shared" si="0"/>
        <v>29573.372369759996</v>
      </c>
      <c r="E10" s="4">
        <f t="shared" si="1"/>
        <v>522462.91186575999</v>
      </c>
      <c r="F10" s="5">
        <f t="shared" si="7"/>
        <v>513762.91186575999</v>
      </c>
      <c r="G10" s="7"/>
      <c r="H10" s="3">
        <v>140000</v>
      </c>
      <c r="I10" s="9">
        <v>0.25</v>
      </c>
      <c r="J10" s="4">
        <f t="shared" si="3"/>
        <v>105000</v>
      </c>
      <c r="K10" s="4">
        <v>0.1</v>
      </c>
      <c r="L10" s="5">
        <f t="shared" si="4"/>
        <v>8700</v>
      </c>
      <c r="M10" s="7"/>
      <c r="N10" s="13">
        <v>3</v>
      </c>
      <c r="O10" s="16"/>
    </row>
    <row r="11" spans="1:15" x14ac:dyDescent="0.25">
      <c r="A11" s="3">
        <f t="shared" ref="A11:A21" si="8">A10+1</f>
        <v>10</v>
      </c>
      <c r="B11" s="4">
        <f t="shared" si="5"/>
        <v>513762.91186575999</v>
      </c>
      <c r="C11" s="4">
        <v>0.06</v>
      </c>
      <c r="D11" s="4">
        <f t="shared" si="0"/>
        <v>30825.7747119456</v>
      </c>
      <c r="E11" s="4">
        <f t="shared" si="1"/>
        <v>544588.68657770555</v>
      </c>
      <c r="F11" s="5">
        <f t="shared" si="7"/>
        <v>535588.68657770555</v>
      </c>
      <c r="G11" s="7"/>
      <c r="H11" s="3">
        <v>150000</v>
      </c>
      <c r="I11" s="9">
        <v>0.28000000000000003</v>
      </c>
      <c r="J11" s="4">
        <f t="shared" si="3"/>
        <v>108000</v>
      </c>
      <c r="K11" s="4">
        <v>0.1</v>
      </c>
      <c r="L11" s="5">
        <f t="shared" si="4"/>
        <v>9000</v>
      </c>
      <c r="M11" s="7"/>
      <c r="N11" s="13">
        <v>3</v>
      </c>
      <c r="O11" s="16"/>
    </row>
    <row r="12" spans="1:15" x14ac:dyDescent="0.25">
      <c r="A12" s="3">
        <f t="shared" si="8"/>
        <v>11</v>
      </c>
      <c r="B12" s="4">
        <f t="shared" si="5"/>
        <v>535588.68657770555</v>
      </c>
      <c r="C12" s="4">
        <v>0.06</v>
      </c>
      <c r="D12" s="4">
        <f t="shared" si="0"/>
        <v>32135.321194662331</v>
      </c>
      <c r="E12" s="4">
        <f t="shared" si="1"/>
        <v>567724.00777236791</v>
      </c>
      <c r="F12" s="5">
        <f t="shared" si="7"/>
        <v>558724.00777236791</v>
      </c>
      <c r="G12" s="7"/>
      <c r="H12" s="3">
        <v>150000</v>
      </c>
      <c r="I12" s="9">
        <v>0.28000000000000003</v>
      </c>
      <c r="J12" s="4">
        <f t="shared" si="3"/>
        <v>108000</v>
      </c>
      <c r="K12" s="4">
        <v>0.1</v>
      </c>
      <c r="L12" s="5">
        <f t="shared" si="4"/>
        <v>9000</v>
      </c>
      <c r="M12" s="7"/>
      <c r="N12" s="13">
        <v>3</v>
      </c>
      <c r="O12" s="16"/>
    </row>
    <row r="13" spans="1:15" x14ac:dyDescent="0.25">
      <c r="A13" s="3">
        <f t="shared" si="8"/>
        <v>12</v>
      </c>
      <c r="B13" s="4">
        <f t="shared" si="5"/>
        <v>558724.00777236791</v>
      </c>
      <c r="C13" s="4">
        <v>0.06</v>
      </c>
      <c r="D13" s="4">
        <f t="shared" si="0"/>
        <v>33523.440466342072</v>
      </c>
      <c r="E13" s="4">
        <f t="shared" si="1"/>
        <v>592247.44823870994</v>
      </c>
      <c r="F13" s="5">
        <f t="shared" si="7"/>
        <v>583247.44823870994</v>
      </c>
      <c r="G13" s="7"/>
      <c r="H13" s="3">
        <v>150000</v>
      </c>
      <c r="I13" s="9">
        <v>0.28000000000000003</v>
      </c>
      <c r="J13" s="4">
        <f t="shared" si="3"/>
        <v>108000</v>
      </c>
      <c r="K13" s="4">
        <v>0.1</v>
      </c>
      <c r="L13" s="5">
        <f t="shared" si="4"/>
        <v>9000</v>
      </c>
      <c r="M13" s="7"/>
      <c r="N13" s="13">
        <v>3</v>
      </c>
      <c r="O13" s="16"/>
    </row>
    <row r="14" spans="1:15" x14ac:dyDescent="0.25">
      <c r="A14" s="3">
        <f t="shared" si="8"/>
        <v>13</v>
      </c>
      <c r="B14" s="4">
        <f t="shared" si="5"/>
        <v>583247.44823870994</v>
      </c>
      <c r="C14" s="4">
        <v>0.06</v>
      </c>
      <c r="D14" s="4">
        <f t="shared" si="0"/>
        <v>34994.846894322596</v>
      </c>
      <c r="E14" s="4">
        <f t="shared" si="1"/>
        <v>618242.29513303249</v>
      </c>
      <c r="F14" s="5">
        <f t="shared" si="7"/>
        <v>608522.29513303249</v>
      </c>
      <c r="G14" s="7"/>
      <c r="H14" s="3">
        <v>160000</v>
      </c>
      <c r="I14" s="9">
        <v>0.28000000000000003</v>
      </c>
      <c r="J14" s="4">
        <f t="shared" si="3"/>
        <v>115200</v>
      </c>
      <c r="K14" s="4">
        <v>0.1</v>
      </c>
      <c r="L14" s="5">
        <f t="shared" si="4"/>
        <v>9720</v>
      </c>
      <c r="M14" s="7"/>
      <c r="N14" s="13">
        <v>3</v>
      </c>
      <c r="O14" s="16"/>
    </row>
    <row r="15" spans="1:15" x14ac:dyDescent="0.25">
      <c r="A15" s="3">
        <f t="shared" si="8"/>
        <v>14</v>
      </c>
      <c r="B15" s="4">
        <f t="shared" si="5"/>
        <v>608522.29513303249</v>
      </c>
      <c r="C15" s="4">
        <v>0.06</v>
      </c>
      <c r="D15" s="4">
        <f t="shared" si="0"/>
        <v>36511.337707981947</v>
      </c>
      <c r="E15" s="4">
        <f t="shared" si="1"/>
        <v>645033.63284101442</v>
      </c>
      <c r="F15" s="5">
        <f t="shared" si="7"/>
        <v>635313.63284101442</v>
      </c>
      <c r="G15" s="7"/>
      <c r="H15" s="3">
        <v>160000</v>
      </c>
      <c r="I15" s="9">
        <v>0.28000000000000003</v>
      </c>
      <c r="J15" s="4">
        <f t="shared" si="3"/>
        <v>115200</v>
      </c>
      <c r="K15" s="4">
        <v>0.1</v>
      </c>
      <c r="L15" s="5">
        <f t="shared" si="4"/>
        <v>9720</v>
      </c>
      <c r="M15" s="7"/>
      <c r="N15" s="13">
        <v>3</v>
      </c>
      <c r="O15" s="16"/>
    </row>
    <row r="16" spans="1:15" x14ac:dyDescent="0.25">
      <c r="A16" s="3">
        <f t="shared" si="8"/>
        <v>15</v>
      </c>
      <c r="B16" s="4">
        <f t="shared" si="5"/>
        <v>635313.63284101442</v>
      </c>
      <c r="C16" s="4">
        <v>0.06</v>
      </c>
      <c r="D16" s="4">
        <f t="shared" si="0"/>
        <v>38118.817970460863</v>
      </c>
      <c r="E16" s="4">
        <f t="shared" si="1"/>
        <v>673432.45081147528</v>
      </c>
      <c r="F16" s="5">
        <f t="shared" si="7"/>
        <v>662992.45081147528</v>
      </c>
      <c r="G16" s="7"/>
      <c r="H16" s="3">
        <v>170000</v>
      </c>
      <c r="I16" s="9">
        <v>0.28000000000000003</v>
      </c>
      <c r="J16" s="4">
        <f t="shared" si="3"/>
        <v>122400</v>
      </c>
      <c r="K16" s="4">
        <v>0.1</v>
      </c>
      <c r="L16" s="5">
        <f t="shared" si="4"/>
        <v>10440</v>
      </c>
      <c r="M16" s="7"/>
      <c r="N16" s="13">
        <v>3</v>
      </c>
      <c r="O16" s="16"/>
    </row>
    <row r="17" spans="1:15" x14ac:dyDescent="0.25">
      <c r="A17" s="3">
        <f t="shared" si="8"/>
        <v>16</v>
      </c>
      <c r="B17" s="4">
        <f t="shared" si="5"/>
        <v>662992.45081147528</v>
      </c>
      <c r="C17" s="4">
        <v>0.06</v>
      </c>
      <c r="D17" s="4">
        <f t="shared" si="0"/>
        <v>39779.547048688517</v>
      </c>
      <c r="E17" s="4">
        <f t="shared" si="1"/>
        <v>702771.9978601638</v>
      </c>
      <c r="F17" s="5">
        <f t="shared" si="7"/>
        <v>692331.9978601638</v>
      </c>
      <c r="G17" s="7"/>
      <c r="H17" s="3">
        <v>170000</v>
      </c>
      <c r="I17" s="9">
        <v>0.28000000000000003</v>
      </c>
      <c r="J17" s="4">
        <f t="shared" si="3"/>
        <v>122400</v>
      </c>
      <c r="K17" s="4">
        <v>0.1</v>
      </c>
      <c r="L17" s="5">
        <f t="shared" si="4"/>
        <v>10440</v>
      </c>
      <c r="M17" s="7"/>
      <c r="N17" s="13">
        <v>3</v>
      </c>
      <c r="O17" s="16"/>
    </row>
    <row r="18" spans="1:15" x14ac:dyDescent="0.25">
      <c r="A18" s="3">
        <f t="shared" si="8"/>
        <v>17</v>
      </c>
      <c r="B18" s="4">
        <f t="shared" si="5"/>
        <v>692331.9978601638</v>
      </c>
      <c r="C18" s="4">
        <v>0.06</v>
      </c>
      <c r="D18" s="4">
        <f t="shared" si="0"/>
        <v>41539.919871609825</v>
      </c>
      <c r="E18" s="4">
        <f t="shared" si="1"/>
        <v>733871.91773177357</v>
      </c>
      <c r="F18" s="5">
        <f t="shared" si="7"/>
        <v>722711.91773177357</v>
      </c>
      <c r="G18" s="7"/>
      <c r="H18" s="3">
        <v>180000</v>
      </c>
      <c r="I18" s="9">
        <v>0.28000000000000003</v>
      </c>
      <c r="J18" s="4">
        <f t="shared" si="3"/>
        <v>129600</v>
      </c>
      <c r="K18" s="4">
        <v>0.1</v>
      </c>
      <c r="L18" s="5">
        <f t="shared" si="4"/>
        <v>11160</v>
      </c>
      <c r="M18" s="7"/>
      <c r="N18" s="13">
        <v>3</v>
      </c>
      <c r="O18" s="16"/>
    </row>
    <row r="19" spans="1:15" x14ac:dyDescent="0.25">
      <c r="A19" s="3">
        <f>A18+1</f>
        <v>18</v>
      </c>
      <c r="B19" s="4">
        <f t="shared" si="5"/>
        <v>722711.91773177357</v>
      </c>
      <c r="C19" s="4">
        <v>0.06</v>
      </c>
      <c r="D19" s="4">
        <f t="shared" si="0"/>
        <v>43362.715063906413</v>
      </c>
      <c r="E19" s="4">
        <f t="shared" si="1"/>
        <v>766074.63279567997</v>
      </c>
      <c r="F19" s="5">
        <f t="shared" si="7"/>
        <v>754194.63279567997</v>
      </c>
      <c r="G19" s="7"/>
      <c r="H19" s="3">
        <v>190000</v>
      </c>
      <c r="I19" s="9">
        <v>0.28000000000000003</v>
      </c>
      <c r="J19" s="4">
        <f t="shared" si="3"/>
        <v>136800</v>
      </c>
      <c r="K19" s="4">
        <v>0.1</v>
      </c>
      <c r="L19" s="5">
        <f t="shared" si="4"/>
        <v>11880</v>
      </c>
      <c r="M19" s="7"/>
      <c r="N19" s="13">
        <v>3</v>
      </c>
      <c r="O19" s="16"/>
    </row>
    <row r="20" spans="1:15" x14ac:dyDescent="0.25">
      <c r="A20" s="3">
        <f t="shared" si="8"/>
        <v>19</v>
      </c>
      <c r="B20" s="4">
        <f t="shared" si="5"/>
        <v>754194.63279567997</v>
      </c>
      <c r="C20" s="4">
        <v>0.06</v>
      </c>
      <c r="D20" s="4">
        <f t="shared" si="0"/>
        <v>45251.677967740798</v>
      </c>
      <c r="E20" s="4">
        <f t="shared" si="1"/>
        <v>799446.31076342077</v>
      </c>
      <c r="F20" s="5">
        <f t="shared" si="7"/>
        <v>786846.31076342077</v>
      </c>
      <c r="G20" s="7"/>
      <c r="H20" s="3">
        <v>200000</v>
      </c>
      <c r="I20" s="9">
        <v>0.28000000000000003</v>
      </c>
      <c r="J20" s="4">
        <f t="shared" si="3"/>
        <v>144000</v>
      </c>
      <c r="K20" s="4">
        <v>0.1</v>
      </c>
      <c r="L20" s="5">
        <f t="shared" si="4"/>
        <v>12600</v>
      </c>
      <c r="M20" s="7"/>
      <c r="N20" s="13">
        <v>3</v>
      </c>
      <c r="O20" s="16"/>
    </row>
    <row r="21" spans="1:15" ht="15.75" thickBot="1" x14ac:dyDescent="0.3">
      <c r="A21" s="1">
        <f t="shared" si="8"/>
        <v>20</v>
      </c>
      <c r="B21" s="6">
        <f t="shared" si="5"/>
        <v>786846.31076342077</v>
      </c>
      <c r="C21" s="4">
        <v>0.06</v>
      </c>
      <c r="D21" s="6">
        <f t="shared" si="0"/>
        <v>47210.778645805243</v>
      </c>
      <c r="E21" s="6">
        <f t="shared" si="1"/>
        <v>834057.08940922597</v>
      </c>
      <c r="F21" s="2">
        <f t="shared" si="7"/>
        <v>821457.08940922597</v>
      </c>
      <c r="G21" s="7"/>
      <c r="H21" s="1">
        <v>200000</v>
      </c>
      <c r="I21" s="10">
        <v>0.28000000000000003</v>
      </c>
      <c r="J21" s="6">
        <f t="shared" si="3"/>
        <v>144000</v>
      </c>
      <c r="K21" s="4">
        <v>0.1</v>
      </c>
      <c r="L21" s="5">
        <f t="shared" si="4"/>
        <v>12600</v>
      </c>
      <c r="M21" s="7"/>
      <c r="N21" s="14">
        <v>3</v>
      </c>
      <c r="O21" s="16"/>
    </row>
    <row r="22" spans="1:15" ht="15.75" thickBot="1" x14ac:dyDescent="0.3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</row>
    <row r="23" spans="1:15" ht="15.75" thickBot="1" x14ac:dyDescent="0.3"/>
    <row r="24" spans="1:15" ht="15.75" thickBot="1" x14ac:dyDescent="0.3">
      <c r="B24" s="12" t="s">
        <v>6</v>
      </c>
      <c r="C24" s="12" t="s">
        <v>7</v>
      </c>
      <c r="D24" s="12" t="s">
        <v>12</v>
      </c>
    </row>
    <row r="25" spans="1:15" ht="15.75" thickBot="1" x14ac:dyDescent="0.3">
      <c r="B25" s="11">
        <f>F21</f>
        <v>821457.08940922597</v>
      </c>
      <c r="C25" s="11">
        <f>B25*0.396</f>
        <v>325297.00740605348</v>
      </c>
      <c r="D25" s="11">
        <f>SUM(D2:D21)+C25</f>
        <v>980664.09681527968</v>
      </c>
    </row>
    <row r="26" spans="1:15" ht="15.75" thickBot="1" x14ac:dyDescent="0.3"/>
    <row r="27" spans="1:15" ht="15.75" thickBot="1" x14ac:dyDescent="0.3">
      <c r="C27" s="12" t="s">
        <v>15</v>
      </c>
    </row>
    <row r="28" spans="1:15" ht="15.75" thickBot="1" x14ac:dyDescent="0.3">
      <c r="C28" s="20">
        <f>(H21*0.396)+C25</f>
        <v>404497.00740605348</v>
      </c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2014-01-11T03:18:00Z</dcterms:created>
  <dcterms:modified xsi:type="dcterms:W3CDTF">2014-01-15T18:40:18Z</dcterms:modified>
</cp:coreProperties>
</file>