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D8E8E3F-2E1B-48FD-A534-F2D07DD16AC2}" xr6:coauthVersionLast="46" xr6:coauthVersionMax="46" xr10:uidLastSave="{00000000-0000-0000-0000-000000000000}"/>
  <bookViews>
    <workbookView xWindow="-110" yWindow="-110" windowWidth="19420" windowHeight="10420" xr2:uid="{7700C531-DE03-485C-B270-622FA12B0A1A}"/>
  </bookViews>
  <sheets>
    <sheet name="Fixed Schedule" sheetId="2" r:id="rId1"/>
    <sheet name="Fixed Randomizer" sheetId="3" r:id="rId2"/>
    <sheet name="Variable Schedule" sheetId="4" r:id="rId3"/>
    <sheet name="Variable Randomize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" l="1"/>
  <c r="B3" i="5"/>
  <c r="F3" i="5"/>
  <c r="G3" i="5"/>
  <c r="B4" i="5"/>
  <c r="F4" i="5"/>
  <c r="G4" i="5"/>
  <c r="B5" i="5"/>
  <c r="F5" i="5"/>
  <c r="G5" i="5"/>
  <c r="B6" i="5"/>
  <c r="F6" i="5"/>
  <c r="G6" i="5"/>
  <c r="B7" i="5"/>
  <c r="F7" i="5"/>
  <c r="G7" i="5"/>
  <c r="B8" i="5"/>
  <c r="F8" i="5"/>
  <c r="G8" i="5"/>
  <c r="B9" i="5"/>
  <c r="F9" i="5"/>
  <c r="G9" i="5"/>
  <c r="B10" i="5"/>
  <c r="F10" i="5"/>
  <c r="G10" i="5"/>
  <c r="B11" i="5"/>
  <c r="B12" i="5"/>
  <c r="B13" i="5"/>
  <c r="B14" i="5"/>
  <c r="B15" i="5"/>
  <c r="B16" i="5"/>
  <c r="B17" i="5"/>
  <c r="B18" i="5"/>
  <c r="B21" i="5"/>
  <c r="F21" i="5"/>
  <c r="G21" i="5"/>
  <c r="B22" i="5"/>
  <c r="F22" i="5"/>
  <c r="G22" i="5"/>
  <c r="B23" i="5"/>
  <c r="F23" i="5"/>
  <c r="G23" i="5"/>
  <c r="B24" i="5"/>
  <c r="F24" i="5"/>
  <c r="G24" i="5"/>
  <c r="B25" i="5"/>
  <c r="F25" i="5"/>
  <c r="G25" i="5"/>
  <c r="B26" i="5"/>
  <c r="F26" i="5"/>
  <c r="G26" i="5"/>
  <c r="B27" i="5"/>
  <c r="F27" i="5"/>
  <c r="G27" i="5"/>
  <c r="B28" i="5"/>
  <c r="F28" i="5"/>
  <c r="G28" i="5"/>
  <c r="B29" i="5"/>
  <c r="B30" i="5"/>
  <c r="B31" i="5"/>
  <c r="B32" i="5"/>
  <c r="B33" i="5"/>
  <c r="B34" i="5"/>
  <c r="B35" i="5"/>
  <c r="B36" i="5"/>
  <c r="B39" i="5"/>
  <c r="F39" i="5"/>
  <c r="G39" i="5"/>
  <c r="B40" i="5"/>
  <c r="F40" i="5"/>
  <c r="G40" i="5"/>
  <c r="B41" i="5"/>
  <c r="F41" i="5"/>
  <c r="G41" i="5"/>
  <c r="B42" i="5"/>
  <c r="F42" i="5"/>
  <c r="G42" i="5"/>
  <c r="B43" i="5"/>
  <c r="F43" i="5"/>
  <c r="G43" i="5"/>
  <c r="B44" i="5"/>
  <c r="F44" i="5"/>
  <c r="G44" i="5"/>
  <c r="B45" i="5"/>
  <c r="F45" i="5"/>
  <c r="G45" i="5"/>
  <c r="B46" i="5"/>
  <c r="F46" i="5"/>
  <c r="G46" i="5"/>
  <c r="B47" i="5"/>
  <c r="B48" i="5"/>
  <c r="B49" i="5"/>
  <c r="B50" i="5"/>
  <c r="B51" i="5"/>
  <c r="B52" i="5"/>
  <c r="B53" i="5"/>
  <c r="B54" i="5"/>
  <c r="B57" i="5"/>
  <c r="F57" i="5"/>
  <c r="G57" i="5"/>
  <c r="B58" i="5"/>
  <c r="F58" i="5"/>
  <c r="G58" i="5"/>
  <c r="B59" i="5"/>
  <c r="F59" i="5"/>
  <c r="G59" i="5"/>
  <c r="B60" i="5"/>
  <c r="F60" i="5"/>
  <c r="G60" i="5"/>
  <c r="B61" i="5"/>
  <c r="F61" i="5"/>
  <c r="G61" i="5"/>
  <c r="B62" i="5"/>
  <c r="F62" i="5"/>
  <c r="G62" i="5"/>
  <c r="B63" i="5"/>
  <c r="F63" i="5"/>
  <c r="G63" i="5"/>
  <c r="B64" i="5"/>
  <c r="F64" i="5"/>
  <c r="G64" i="5"/>
  <c r="B65" i="5"/>
  <c r="B66" i="5"/>
  <c r="B67" i="5"/>
  <c r="B68" i="5"/>
  <c r="B69" i="5"/>
  <c r="B70" i="5"/>
  <c r="B71" i="5"/>
  <c r="B72" i="5"/>
  <c r="D6" i="4"/>
  <c r="D8" i="4"/>
  <c r="D9" i="4"/>
  <c r="D12" i="4"/>
  <c r="D13" i="4"/>
  <c r="D16" i="4"/>
  <c r="D17" i="4" s="1"/>
  <c r="D20" i="4" s="1"/>
  <c r="D21" i="4" s="1"/>
  <c r="D24" i="4" s="1"/>
  <c r="D25" i="4" s="1"/>
  <c r="D28" i="4" s="1"/>
  <c r="D29" i="4" s="1"/>
  <c r="D32" i="4"/>
  <c r="F32" i="4"/>
  <c r="G32" i="4"/>
  <c r="H32" i="4"/>
  <c r="I32" i="4"/>
  <c r="J32" i="4"/>
  <c r="K32" i="4"/>
  <c r="L32" i="4"/>
  <c r="M32" i="4"/>
  <c r="D33" i="4"/>
  <c r="F33" i="4"/>
  <c r="G33" i="4"/>
  <c r="H33" i="4"/>
  <c r="I33" i="4"/>
  <c r="J33" i="4"/>
  <c r="K33" i="4"/>
  <c r="L33" i="4"/>
  <c r="M33" i="4"/>
  <c r="D36" i="4"/>
  <c r="F36" i="4"/>
  <c r="G36" i="4"/>
  <c r="H36" i="4"/>
  <c r="I36" i="4"/>
  <c r="J36" i="4"/>
  <c r="K36" i="4"/>
  <c r="L36" i="4"/>
  <c r="M36" i="4"/>
  <c r="D37" i="4"/>
  <c r="F37" i="4"/>
  <c r="G37" i="4"/>
  <c r="H37" i="4"/>
  <c r="I37" i="4"/>
  <c r="J37" i="4"/>
  <c r="K37" i="4"/>
  <c r="L37" i="4"/>
  <c r="M37" i="4"/>
  <c r="B3" i="3"/>
  <c r="F3" i="3"/>
  <c r="G3" i="3"/>
  <c r="B4" i="3"/>
  <c r="F4" i="3"/>
  <c r="G4" i="3"/>
  <c r="B5" i="3"/>
  <c r="F5" i="3"/>
  <c r="G5" i="3"/>
  <c r="B6" i="3"/>
  <c r="F6" i="3"/>
  <c r="B7" i="3"/>
  <c r="F7" i="3"/>
  <c r="G7" i="3"/>
  <c r="B8" i="3"/>
  <c r="F8" i="3"/>
  <c r="G8" i="3"/>
  <c r="B9" i="3"/>
  <c r="F9" i="3"/>
  <c r="G9" i="3"/>
  <c r="B10" i="3"/>
  <c r="F10" i="3"/>
  <c r="G10" i="3"/>
  <c r="B11" i="3"/>
  <c r="B12" i="3"/>
  <c r="B13" i="3"/>
  <c r="B14" i="3"/>
  <c r="B15" i="3"/>
  <c r="B16" i="3"/>
  <c r="B17" i="3"/>
  <c r="B18" i="3"/>
  <c r="D6" i="2"/>
  <c r="D8" i="2"/>
  <c r="D9" i="2"/>
  <c r="D12" i="2" s="1"/>
  <c r="D13" i="2" s="1"/>
  <c r="D16" i="2" s="1"/>
  <c r="D17" i="2" s="1"/>
  <c r="C57" i="5" l="1" a="1"/>
  <c r="C57" i="5" s="1"/>
  <c r="E64" i="5" s="1"/>
  <c r="C21" i="5" a="1"/>
  <c r="E23" i="5" s="1"/>
  <c r="C3" i="3" a="1"/>
  <c r="C3" i="3" s="1"/>
  <c r="E10" i="3" s="1"/>
  <c r="M17" i="2" s="1"/>
  <c r="C39" i="5" a="1"/>
  <c r="D46" i="5" s="1"/>
  <c r="C3" i="5" a="1"/>
  <c r="D4" i="5" s="1"/>
  <c r="D7" i="5" l="1"/>
  <c r="D63" i="5"/>
  <c r="E57" i="5"/>
  <c r="D10" i="5"/>
  <c r="D61" i="5"/>
  <c r="E61" i="5"/>
  <c r="D59" i="5"/>
  <c r="E58" i="5"/>
  <c r="D3" i="5"/>
  <c r="D64" i="5"/>
  <c r="E9" i="5"/>
  <c r="D58" i="5"/>
  <c r="E60" i="5"/>
  <c r="E26" i="5"/>
  <c r="E62" i="5"/>
  <c r="D57" i="5"/>
  <c r="D23" i="5"/>
  <c r="E63" i="5"/>
  <c r="E22" i="5"/>
  <c r="E59" i="5"/>
  <c r="D60" i="5"/>
  <c r="E25" i="5"/>
  <c r="D62" i="5"/>
  <c r="E8" i="5"/>
  <c r="C3" i="5"/>
  <c r="E10" i="5" s="1"/>
  <c r="D45" i="5"/>
  <c r="D40" i="5"/>
  <c r="E6" i="3"/>
  <c r="I17" i="2" s="1"/>
  <c r="E4" i="3"/>
  <c r="G17" i="2" s="1"/>
  <c r="E21" i="5"/>
  <c r="D24" i="5"/>
  <c r="D5" i="5"/>
  <c r="E4" i="5"/>
  <c r="E45" i="5"/>
  <c r="E44" i="5"/>
  <c r="E8" i="3"/>
  <c r="K17" i="2" s="1"/>
  <c r="D3" i="3"/>
  <c r="E24" i="5"/>
  <c r="D25" i="5"/>
  <c r="E5" i="5"/>
  <c r="D6" i="5"/>
  <c r="D39" i="5"/>
  <c r="E41" i="5"/>
  <c r="E3" i="3"/>
  <c r="D9" i="3"/>
  <c r="L16" i="2" s="1"/>
  <c r="D26" i="5"/>
  <c r="D22" i="5"/>
  <c r="D8" i="5"/>
  <c r="D9" i="5"/>
  <c r="D42" i="5"/>
  <c r="D41" i="5"/>
  <c r="D5" i="3"/>
  <c r="H16" i="2" s="1"/>
  <c r="E7" i="3"/>
  <c r="K16" i="2" s="1"/>
  <c r="D21" i="5"/>
  <c r="C21" i="5"/>
  <c r="E28" i="5" s="1"/>
  <c r="E3" i="5"/>
  <c r="E7" i="5"/>
  <c r="C39" i="5"/>
  <c r="E46" i="5" s="1"/>
  <c r="D44" i="5"/>
  <c r="D8" i="3"/>
  <c r="J17" i="2" s="1"/>
  <c r="D4" i="3"/>
  <c r="F17" i="2" s="1"/>
  <c r="E27" i="5"/>
  <c r="D28" i="5"/>
  <c r="E6" i="5"/>
  <c r="E43" i="5"/>
  <c r="E39" i="5"/>
  <c r="E9" i="3"/>
  <c r="M16" i="2" s="1"/>
  <c r="D7" i="3"/>
  <c r="J16" i="2" s="1"/>
  <c r="D27" i="5"/>
  <c r="E40" i="5"/>
  <c r="D43" i="5"/>
  <c r="D10" i="3"/>
  <c r="L17" i="2" s="1"/>
  <c r="D6" i="3"/>
  <c r="H17" i="2" s="1"/>
  <c r="E42" i="5"/>
  <c r="E5" i="3"/>
  <c r="I16" i="2" s="1"/>
  <c r="J3" i="3" l="1" a="1"/>
  <c r="K3" i="3" a="1"/>
  <c r="K3" i="3" s="1"/>
  <c r="M12" i="2" s="1"/>
  <c r="I3" i="3" a="1"/>
  <c r="I3" i="3" s="1"/>
  <c r="H3" i="3" a="1"/>
  <c r="H3" i="3" s="1"/>
  <c r="M8" i="2" s="1"/>
  <c r="J57" i="5" a="1"/>
  <c r="J57" i="5" s="1"/>
  <c r="J39" i="5" a="1"/>
  <c r="J39" i="5" s="1"/>
  <c r="J21" i="5" a="1"/>
  <c r="J21" i="5" s="1"/>
  <c r="J3" i="5" a="1"/>
  <c r="J3" i="5" s="1"/>
  <c r="K57" i="5" a="1"/>
  <c r="K57" i="5" s="1"/>
  <c r="H57" i="5" a="1"/>
  <c r="H57" i="5" s="1"/>
  <c r="I57" i="5" a="1"/>
  <c r="I57" i="5" s="1"/>
  <c r="K39" i="5" a="1"/>
  <c r="K39" i="5" s="1"/>
  <c r="I39" i="5" a="1"/>
  <c r="I39" i="5" s="1"/>
  <c r="H39" i="5" a="1"/>
  <c r="H39" i="5" s="1"/>
  <c r="K21" i="5" a="1"/>
  <c r="K21" i="5" s="1"/>
  <c r="I21" i="5" a="1"/>
  <c r="I21" i="5" s="1"/>
  <c r="H21" i="5" a="1"/>
  <c r="I3" i="5" a="1"/>
  <c r="I3" i="5" s="1"/>
  <c r="H3" i="5" a="1"/>
  <c r="G8" i="4" s="1"/>
  <c r="F16" i="2"/>
  <c r="G16" i="2"/>
  <c r="K3" i="5" a="1"/>
  <c r="F12" i="4" s="1"/>
  <c r="J3" i="3" l="1"/>
  <c r="M13" i="2" s="1"/>
  <c r="F13" i="2"/>
  <c r="G13" i="2"/>
  <c r="H3" i="5"/>
  <c r="M8" i="4" s="1"/>
  <c r="I8" i="4"/>
  <c r="K3" i="5"/>
  <c r="M12" i="4" s="1"/>
  <c r="I12" i="4"/>
  <c r="H21" i="5"/>
  <c r="M16" i="4" s="1"/>
  <c r="G16" i="4"/>
  <c r="G21" i="4"/>
  <c r="I28" i="4"/>
  <c r="F24" i="4"/>
  <c r="I29" i="4"/>
  <c r="H25" i="4"/>
  <c r="J16" i="4"/>
  <c r="F20" i="4"/>
  <c r="H17" i="4"/>
  <c r="L13" i="4"/>
  <c r="J8" i="4"/>
  <c r="F9" i="4"/>
  <c r="I9" i="2"/>
  <c r="M9" i="4"/>
  <c r="H9" i="4"/>
  <c r="H20" i="4"/>
  <c r="H8" i="4"/>
  <c r="J20" i="4"/>
  <c r="G20" i="4"/>
  <c r="K20" i="4"/>
  <c r="M20" i="4"/>
  <c r="L20" i="4"/>
  <c r="I20" i="4"/>
  <c r="L28" i="4"/>
  <c r="K28" i="4"/>
  <c r="H28" i="4"/>
  <c r="F28" i="4"/>
  <c r="L12" i="4"/>
  <c r="K8" i="4"/>
  <c r="L24" i="4"/>
  <c r="M24" i="4"/>
  <c r="F8" i="4"/>
  <c r="I24" i="4"/>
  <c r="M28" i="4"/>
  <c r="G28" i="4"/>
  <c r="J17" i="4"/>
  <c r="J28" i="4"/>
  <c r="G12" i="4"/>
  <c r="K12" i="4"/>
  <c r="L8" i="4"/>
  <c r="G9" i="4"/>
  <c r="L9" i="4"/>
  <c r="K9" i="4"/>
  <c r="I9" i="4"/>
  <c r="J9" i="4"/>
  <c r="I13" i="4"/>
  <c r="J12" i="4"/>
  <c r="H12" i="4"/>
  <c r="G17" i="4"/>
  <c r="K13" i="4"/>
  <c r="J13" i="4"/>
  <c r="I25" i="4"/>
  <c r="F17" i="4"/>
  <c r="L17" i="4"/>
  <c r="F13" i="4"/>
  <c r="G24" i="4"/>
  <c r="H13" i="4"/>
  <c r="G13" i="4"/>
  <c r="K25" i="4"/>
  <c r="M13" i="4"/>
  <c r="K24" i="4"/>
  <c r="M17" i="4"/>
  <c r="H24" i="4"/>
  <c r="M25" i="4"/>
  <c r="K17" i="4"/>
  <c r="J24" i="4"/>
  <c r="L21" i="4"/>
  <c r="J21" i="4"/>
  <c r="I17" i="4"/>
  <c r="K21" i="4"/>
  <c r="M21" i="4"/>
  <c r="G25" i="4"/>
  <c r="H16" i="4"/>
  <c r="K13" i="2"/>
  <c r="L16" i="4"/>
  <c r="J12" i="2"/>
  <c r="I16" i="4"/>
  <c r="G12" i="2"/>
  <c r="H12" i="2"/>
  <c r="L13" i="2"/>
  <c r="F16" i="4"/>
  <c r="I12" i="2"/>
  <c r="H13" i="2"/>
  <c r="L12" i="2"/>
  <c r="I13" i="2"/>
  <c r="K16" i="4"/>
  <c r="J13" i="2"/>
  <c r="K12" i="2"/>
  <c r="L25" i="4"/>
  <c r="F8" i="2"/>
  <c r="L8" i="2"/>
  <c r="K8" i="2"/>
  <c r="H29" i="4"/>
  <c r="J8" i="2"/>
  <c r="J25" i="4"/>
  <c r="I8" i="2"/>
  <c r="H8" i="2"/>
  <c r="G8" i="2"/>
  <c r="M29" i="4"/>
  <c r="H9" i="2"/>
  <c r="H21" i="4"/>
  <c r="F21" i="4"/>
  <c r="G9" i="2"/>
  <c r="F12" i="2"/>
  <c r="F29" i="4"/>
  <c r="K9" i="2"/>
  <c r="G29" i="4"/>
  <c r="F9" i="2"/>
  <c r="M9" i="2"/>
  <c r="L29" i="4"/>
  <c r="K29" i="4"/>
  <c r="F25" i="4"/>
  <c r="J9" i="2"/>
  <c r="I21" i="4"/>
  <c r="J29" i="4"/>
  <c r="L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<sst xmlns="http://schemas.openxmlformats.org/spreadsheetml/2006/main" count="217" uniqueCount="47">
  <si>
    <t>Participant Names</t>
  </si>
  <si>
    <t>Break/Feedback</t>
  </si>
  <si>
    <t>Group 2</t>
  </si>
  <si>
    <t>End</t>
  </si>
  <si>
    <t>Group 1</t>
  </si>
  <si>
    <t>Start</t>
  </si>
  <si>
    <t>Interview Room 8</t>
  </si>
  <si>
    <t>Interview Room 7</t>
  </si>
  <si>
    <t>Interview Room 6</t>
  </si>
  <si>
    <t>Interview Room 5</t>
  </si>
  <si>
    <t>Interview Room 4</t>
  </si>
  <si>
    <t>Interview Room 3</t>
  </si>
  <si>
    <t>Interview Room 2</t>
  </si>
  <si>
    <t>Interview Room 1</t>
  </si>
  <si>
    <t>Group Interview</t>
  </si>
  <si>
    <t>Interviewee</t>
  </si>
  <si>
    <t>Interviewer</t>
  </si>
  <si>
    <t>Interview 2</t>
  </si>
  <si>
    <t>Interview 1</t>
  </si>
  <si>
    <t>Check in</t>
  </si>
  <si>
    <t>Feedback/Break Length (min)</t>
  </si>
  <si>
    <t>Interview Length (min)</t>
  </si>
  <si>
    <t>Start Time</t>
  </si>
  <si>
    <t>Number of Participants (16 MAX)</t>
  </si>
  <si>
    <t>Randomized B 2</t>
  </si>
  <si>
    <t>Randomized A 2</t>
  </si>
  <si>
    <t>Randomized B 1</t>
  </si>
  <si>
    <t>Randomized A 1</t>
  </si>
  <si>
    <t>Interview 2 Randomizer</t>
  </si>
  <si>
    <t>Interview 1 Randomizer</t>
  </si>
  <si>
    <t>Group B</t>
  </si>
  <si>
    <t>Group A</t>
  </si>
  <si>
    <t>Randomized</t>
  </si>
  <si>
    <t>Randomizer</t>
  </si>
  <si>
    <t>Interview 8</t>
  </si>
  <si>
    <t>Interview 7</t>
  </si>
  <si>
    <t>Interview 6</t>
  </si>
  <si>
    <t>Interview 5</t>
  </si>
  <si>
    <t>Interview 4</t>
  </si>
  <si>
    <t>Interview 3</t>
  </si>
  <si>
    <t>Number of Interview Sessions (8 MAX)</t>
  </si>
  <si>
    <t>Interview 8 Randomizer</t>
  </si>
  <si>
    <t>Interview 7 Randomizer</t>
  </si>
  <si>
    <t>Interview 6 Randomizer</t>
  </si>
  <si>
    <t>Interview 5 Randomizer</t>
  </si>
  <si>
    <t>Interview 4 Randomizer</t>
  </si>
  <si>
    <t>Interview 3 Randomizer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</si>
</sst>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20" fontId="0" fillId="0" borderId="2" xfId="0" applyNumberFormat="1" applyBorder="1"/>
    <xf numFmtId="0" fontId="1" fillId="0" borderId="3" xfId="0" applyFont="1" applyBorder="1"/>
    <xf numFmtId="0" fontId="0" fillId="0" borderId="4" xfId="0" applyBorder="1"/>
    <xf numFmtId="0" fontId="2" fillId="0" borderId="5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7" xfId="0" applyFont="1" applyBorder="1"/>
    <xf numFmtId="0" fontId="1" fillId="0" borderId="8" xfId="0" applyFont="1" applyBorder="1"/>
    <xf numFmtId="0" fontId="0" fillId="0" borderId="8" xfId="0" applyBorder="1"/>
    <xf numFmtId="0" fontId="1" fillId="0" borderId="4" xfId="0" applyFont="1" applyBorder="1"/>
    <xf numFmtId="20" fontId="0" fillId="0" borderId="3" xfId="0" applyNumberFormat="1" applyBorder="1"/>
    <xf numFmtId="20" fontId="0" fillId="0" borderId="0" xfId="0" applyNumberFormat="1"/>
    <xf numFmtId="18" fontId="1" fillId="0" borderId="0" xfId="0" applyNumberFormat="1" applyFont="1"/>
    <xf numFmtId="18" fontId="0" fillId="0" borderId="0" xfId="0" applyNumberFormat="1"/>
    <xf numFmtId="0" fontId="1" fillId="0" borderId="1" xfId="0" applyFont="1" applyBorder="1"/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46FBA-6915-48E6-8C38-43ACC0BD6F50}">
  <dimension ref="A2:M48"/>
  <sheetViews>
    <sheetView tabSelected="1" topLeftCell="D1" zoomScale="90" zoomScaleNormal="90" workbookViewId="0">
      <selection activeCell="B4" sqref="B4"/>
    </sheetView>
  </sheetViews>
  <sheetFormatPr defaultRowHeight="14.5" x14ac:dyDescent="0.35"/>
  <cols>
    <col min="1" max="1" width="22.54296875" customWidth="1"/>
    <col min="2" max="2" width="33" customWidth="1"/>
    <col min="3" max="3" width="16.90625" customWidth="1"/>
    <col min="4" max="4" width="18.90625" customWidth="1"/>
    <col min="5" max="5" width="20.81640625" customWidth="1"/>
    <col min="6" max="6" width="27.36328125" customWidth="1"/>
    <col min="7" max="7" width="17.90625" customWidth="1"/>
    <col min="8" max="8" width="16.90625" customWidth="1"/>
    <col min="9" max="9" width="16.6328125" customWidth="1"/>
    <col min="10" max="10" width="17.08984375" customWidth="1"/>
    <col min="11" max="11" width="16.453125" customWidth="1"/>
    <col min="12" max="12" width="18.1796875" customWidth="1"/>
    <col min="13" max="13" width="19.7265625" customWidth="1"/>
    <col min="14" max="14" width="17.453125" customWidth="1"/>
  </cols>
  <sheetData>
    <row r="2" spans="1:13" x14ac:dyDescent="0.35">
      <c r="B2" s="2" t="s">
        <v>23</v>
      </c>
      <c r="C2" s="2"/>
      <c r="D2" s="2" t="s">
        <v>22</v>
      </c>
      <c r="E2" s="2" t="s">
        <v>21</v>
      </c>
      <c r="F2" s="2" t="s">
        <v>20</v>
      </c>
    </row>
    <row r="3" spans="1:13" x14ac:dyDescent="0.35">
      <c r="B3">
        <v>11</v>
      </c>
      <c r="D3" s="16">
        <v>0.38541666666666669</v>
      </c>
      <c r="E3">
        <v>30</v>
      </c>
      <c r="F3">
        <v>5</v>
      </c>
    </row>
    <row r="4" spans="1:13" x14ac:dyDescent="0.35">
      <c r="D4" s="18"/>
    </row>
    <row r="5" spans="1:13" x14ac:dyDescent="0.35">
      <c r="D5" s="17" t="s">
        <v>19</v>
      </c>
    </row>
    <row r="6" spans="1:13" x14ac:dyDescent="0.35">
      <c r="D6" s="16">
        <f>TIME(HOUR($D$3),MINUTE($D$3)-10,SECOND($D$3))</f>
        <v>0.37847222222222227</v>
      </c>
    </row>
    <row r="7" spans="1:13" x14ac:dyDescent="0.35">
      <c r="B7" s="14" t="s">
        <v>0</v>
      </c>
      <c r="C7" s="12"/>
      <c r="D7" s="12" t="s">
        <v>18</v>
      </c>
      <c r="E7" s="11"/>
      <c r="F7" s="10" t="s">
        <v>13</v>
      </c>
      <c r="G7" s="10" t="s">
        <v>12</v>
      </c>
      <c r="H7" s="10" t="s">
        <v>11</v>
      </c>
      <c r="I7" s="10" t="s">
        <v>10</v>
      </c>
      <c r="J7" s="10" t="s">
        <v>9</v>
      </c>
      <c r="K7" s="10" t="s">
        <v>8</v>
      </c>
      <c r="L7" s="10" t="s">
        <v>7</v>
      </c>
      <c r="M7" s="9" t="s">
        <v>6</v>
      </c>
    </row>
    <row r="8" spans="1:13" x14ac:dyDescent="0.35">
      <c r="A8">
        <v>1</v>
      </c>
      <c r="B8" s="3">
        <v>1</v>
      </c>
      <c r="C8" s="2" t="s">
        <v>5</v>
      </c>
      <c r="D8" s="16">
        <f>D3</f>
        <v>0.38541666666666669</v>
      </c>
      <c r="E8" s="1" t="s">
        <v>16</v>
      </c>
      <c r="F8">
        <f ca="1">'Fixed Randomizer'!H10</f>
        <v>6</v>
      </c>
      <c r="G8">
        <f ca="1">'Fixed Randomizer'!H9</f>
        <v>4</v>
      </c>
      <c r="H8">
        <f ca="1">'Fixed Randomizer'!H8</f>
        <v>7</v>
      </c>
      <c r="I8">
        <f ca="1">'Fixed Randomizer'!H7</f>
        <v>8</v>
      </c>
      <c r="J8">
        <f ca="1">'Fixed Randomizer'!H6</f>
        <v>1</v>
      </c>
      <c r="K8">
        <f ca="1">'Fixed Randomizer'!H5</f>
        <v>0</v>
      </c>
      <c r="L8">
        <f ca="1">'Fixed Randomizer'!H4</f>
        <v>0</v>
      </c>
      <c r="M8">
        <f ca="1">'Fixed Randomizer'!H3</f>
        <v>9</v>
      </c>
    </row>
    <row r="9" spans="1:13" x14ac:dyDescent="0.35">
      <c r="A9">
        <v>2</v>
      </c>
      <c r="B9" s="19">
        <v>2</v>
      </c>
      <c r="C9" s="8" t="s">
        <v>3</v>
      </c>
      <c r="D9" s="16">
        <f>TIME(HOUR($D$3),MINUTE($D$3)+E3,SECOND($D$3))</f>
        <v>0.40625</v>
      </c>
      <c r="E9" s="7" t="s">
        <v>15</v>
      </c>
      <c r="F9">
        <f ca="1">'Fixed Randomizer'!I10</f>
        <v>3</v>
      </c>
      <c r="G9">
        <f ca="1">'Fixed Randomizer'!I9</f>
        <v>11</v>
      </c>
      <c r="H9">
        <f ca="1">'Fixed Randomizer'!I8</f>
        <v>2</v>
      </c>
      <c r="I9">
        <f ca="1">'Fixed Randomizer'!I7</f>
        <v>5</v>
      </c>
      <c r="J9">
        <f ca="1">'Fixed Randomizer'!I6</f>
        <v>10</v>
      </c>
      <c r="K9">
        <f ca="1">'Fixed Randomizer'!I5</f>
        <v>0</v>
      </c>
      <c r="L9">
        <f ca="1">'Fixed Randomizer'!I4</f>
        <v>0</v>
      </c>
      <c r="M9">
        <f ca="1">'Fixed Randomizer'!I3</f>
        <v>0</v>
      </c>
    </row>
    <row r="10" spans="1:13" x14ac:dyDescent="0.35">
      <c r="A10">
        <v>3</v>
      </c>
      <c r="B10" s="3">
        <v>3</v>
      </c>
      <c r="C10" s="2" t="s">
        <v>1</v>
      </c>
      <c r="E10" s="1"/>
    </row>
    <row r="11" spans="1:13" x14ac:dyDescent="0.35">
      <c r="A11">
        <v>4</v>
      </c>
      <c r="B11" s="19">
        <v>4</v>
      </c>
      <c r="C11" s="12"/>
      <c r="D11" s="12" t="s">
        <v>17</v>
      </c>
      <c r="E11" s="11"/>
      <c r="F11" s="10" t="s">
        <v>13</v>
      </c>
      <c r="G11" s="10" t="s">
        <v>12</v>
      </c>
      <c r="H11" s="10" t="s">
        <v>11</v>
      </c>
      <c r="I11" s="10" t="s">
        <v>10</v>
      </c>
      <c r="J11" s="10" t="s">
        <v>9</v>
      </c>
      <c r="K11" s="10" t="s">
        <v>8</v>
      </c>
      <c r="L11" s="10" t="s">
        <v>7</v>
      </c>
      <c r="M11" s="9" t="s">
        <v>6</v>
      </c>
    </row>
    <row r="12" spans="1:13" x14ac:dyDescent="0.35">
      <c r="A12">
        <v>5</v>
      </c>
      <c r="B12" s="3">
        <v>5</v>
      </c>
      <c r="C12" s="2" t="s">
        <v>5</v>
      </c>
      <c r="D12" s="15">
        <f>TIME(HOUR($D$9),MINUTE($D$9)+F3,SECOND($D$9))</f>
        <v>0.40972222222222227</v>
      </c>
      <c r="E12" s="1" t="s">
        <v>16</v>
      </c>
      <c r="F12">
        <f ca="1">'Fixed Randomizer'!K$10</f>
        <v>11</v>
      </c>
      <c r="G12">
        <f ca="1">'Fixed Randomizer'!K$9</f>
        <v>2</v>
      </c>
      <c r="H12">
        <f ca="1">'Fixed Randomizer'!K$8</f>
        <v>3</v>
      </c>
      <c r="I12">
        <f ca="1">'Fixed Randomizer'!K$7</f>
        <v>10</v>
      </c>
      <c r="J12">
        <f ca="1">'Fixed Randomizer'!K$6</f>
        <v>5</v>
      </c>
      <c r="K12">
        <f ca="1">'Fixed Randomizer'!K$5</f>
        <v>0</v>
      </c>
      <c r="L12">
        <f ca="1">'Fixed Randomizer'!K$4</f>
        <v>0</v>
      </c>
      <c r="M12">
        <f ca="1">'Fixed Randomizer'!K$3</f>
        <v>0</v>
      </c>
    </row>
    <row r="13" spans="1:13" x14ac:dyDescent="0.35">
      <c r="A13">
        <v>6</v>
      </c>
      <c r="B13" s="19">
        <v>6</v>
      </c>
      <c r="C13" s="8" t="s">
        <v>3</v>
      </c>
      <c r="D13" s="4">
        <f>TIME(HOUR($D$12),MINUTE($D$12)+E3,SECOND($D$12))</f>
        <v>0.43055555555555558</v>
      </c>
      <c r="E13" s="7" t="s">
        <v>15</v>
      </c>
      <c r="F13">
        <f ca="1">'Fixed Randomizer'!J$10</f>
        <v>6</v>
      </c>
      <c r="G13">
        <f ca="1">'Fixed Randomizer'!J$9</f>
        <v>4</v>
      </c>
      <c r="H13">
        <f ca="1">'Fixed Randomizer'!J$8</f>
        <v>7</v>
      </c>
      <c r="I13">
        <f ca="1">'Fixed Randomizer'!J$7</f>
        <v>8</v>
      </c>
      <c r="J13">
        <f ca="1">'Fixed Randomizer'!J$6</f>
        <v>1</v>
      </c>
      <c r="K13">
        <f ca="1">'Fixed Randomizer'!J$5</f>
        <v>0</v>
      </c>
      <c r="L13">
        <f ca="1">'Fixed Randomizer'!J$4</f>
        <v>0</v>
      </c>
      <c r="M13">
        <f ca="1">'Fixed Randomizer'!J$3</f>
        <v>9</v>
      </c>
    </row>
    <row r="14" spans="1:13" x14ac:dyDescent="0.35">
      <c r="A14">
        <v>7</v>
      </c>
      <c r="B14" s="3">
        <v>7</v>
      </c>
      <c r="C14" s="5" t="s">
        <v>1</v>
      </c>
      <c r="E14" s="1"/>
    </row>
    <row r="15" spans="1:13" x14ac:dyDescent="0.35">
      <c r="A15">
        <v>8</v>
      </c>
      <c r="B15" s="3">
        <v>8</v>
      </c>
      <c r="C15" s="13"/>
      <c r="D15" s="12" t="s">
        <v>14</v>
      </c>
      <c r="E15" s="11"/>
      <c r="F15" s="10" t="s">
        <v>13</v>
      </c>
      <c r="G15" s="10" t="s">
        <v>12</v>
      </c>
      <c r="H15" s="10" t="s">
        <v>11</v>
      </c>
      <c r="I15" s="10" t="s">
        <v>10</v>
      </c>
      <c r="J15" s="10" t="s">
        <v>9</v>
      </c>
      <c r="K15" s="10" t="s">
        <v>8</v>
      </c>
      <c r="L15" s="10" t="s">
        <v>7</v>
      </c>
      <c r="M15" s="9" t="s">
        <v>6</v>
      </c>
    </row>
    <row r="16" spans="1:13" x14ac:dyDescent="0.35">
      <c r="A16">
        <v>9</v>
      </c>
      <c r="B16" s="6">
        <v>9</v>
      </c>
      <c r="C16" s="2" t="s">
        <v>5</v>
      </c>
      <c r="D16" s="4">
        <f>TIME(HOUR($D$13),MINUTE($D$13)+F3,SECOND($D$12))</f>
        <v>0.43402777777777773</v>
      </c>
      <c r="E16" s="1" t="s">
        <v>4</v>
      </c>
      <c r="F16">
        <f ca="1">'Fixed Randomizer'!D$3</f>
        <v>7</v>
      </c>
      <c r="G16">
        <f ca="1">'Fixed Randomizer'!E$3</f>
        <v>3</v>
      </c>
      <c r="H16">
        <f ca="1">'Fixed Randomizer'!D$5</f>
        <v>1</v>
      </c>
      <c r="I16">
        <f ca="1">'Fixed Randomizer'!E$5</f>
        <v>5</v>
      </c>
      <c r="J16">
        <f ca="1">'Fixed Randomizer'!D$7</f>
        <v>8</v>
      </c>
      <c r="K16">
        <f ca="1">'Fixed Randomizer'!E$7</f>
        <v>10</v>
      </c>
      <c r="L16">
        <f ca="1">'Fixed Randomizer'!D$9</f>
        <v>0</v>
      </c>
      <c r="M16">
        <f ca="1">'Fixed Randomizer'!E$9</f>
        <v>0</v>
      </c>
    </row>
    <row r="17" spans="1:13" x14ac:dyDescent="0.35">
      <c r="A17">
        <v>10</v>
      </c>
      <c r="B17" s="6">
        <v>10</v>
      </c>
      <c r="C17" s="8" t="s">
        <v>3</v>
      </c>
      <c r="D17" s="4">
        <f>TIME(HOUR($D$16),MINUTE($D$16)+E3,SECOND($D$16))</f>
        <v>0.4548611111111111</v>
      </c>
      <c r="E17" s="7" t="s">
        <v>2</v>
      </c>
      <c r="F17">
        <f ca="1">'Fixed Randomizer'!D$4</f>
        <v>6</v>
      </c>
      <c r="G17">
        <f ca="1">'Fixed Randomizer'!E$4</f>
        <v>11</v>
      </c>
      <c r="H17">
        <f ca="1">'Fixed Randomizer'!D$6</f>
        <v>4</v>
      </c>
      <c r="I17">
        <f ca="1">'Fixed Randomizer'!E$6</f>
        <v>2</v>
      </c>
      <c r="J17">
        <f ca="1">'Fixed Randomizer'!D$8</f>
        <v>9</v>
      </c>
      <c r="K17">
        <f ca="1">'Fixed Randomizer'!E$8</f>
        <v>0</v>
      </c>
      <c r="L17">
        <f ca="1">'Fixed Randomizer'!D$10</f>
        <v>0</v>
      </c>
      <c r="M17">
        <f ca="1">'Fixed Randomizer'!E$10</f>
        <v>0</v>
      </c>
    </row>
    <row r="18" spans="1:13" x14ac:dyDescent="0.35">
      <c r="A18">
        <v>11</v>
      </c>
      <c r="B18" s="6">
        <v>11</v>
      </c>
      <c r="C18" s="5" t="s">
        <v>1</v>
      </c>
      <c r="E18" s="1"/>
    </row>
    <row r="19" spans="1:13" x14ac:dyDescent="0.35">
      <c r="A19">
        <v>12</v>
      </c>
      <c r="B19" s="3"/>
      <c r="D19" s="2"/>
      <c r="E19" s="1"/>
      <c r="F19" s="2"/>
      <c r="G19" s="2"/>
      <c r="H19" s="2"/>
      <c r="I19" s="2"/>
      <c r="J19" s="2"/>
      <c r="K19" s="2"/>
      <c r="L19" s="2"/>
      <c r="M19" s="2"/>
    </row>
    <row r="20" spans="1:13" x14ac:dyDescent="0.35">
      <c r="A20">
        <v>13</v>
      </c>
      <c r="B20" s="3"/>
      <c r="D20" s="4"/>
      <c r="E20" s="1"/>
    </row>
    <row r="21" spans="1:13" x14ac:dyDescent="0.35">
      <c r="A21">
        <v>14</v>
      </c>
      <c r="B21" s="3"/>
      <c r="E21" s="1"/>
    </row>
    <row r="22" spans="1:13" x14ac:dyDescent="0.35">
      <c r="A22">
        <v>15</v>
      </c>
      <c r="B22" s="3"/>
      <c r="E22" s="1"/>
    </row>
    <row r="23" spans="1:13" x14ac:dyDescent="0.35">
      <c r="A23">
        <v>16</v>
      </c>
      <c r="B23" s="3"/>
      <c r="D23" s="2"/>
      <c r="E23" s="1"/>
      <c r="F23" s="2"/>
      <c r="G23" s="2"/>
      <c r="H23" s="2"/>
      <c r="I23" s="2"/>
      <c r="J23" s="2"/>
      <c r="K23" s="2"/>
      <c r="L23" s="2"/>
      <c r="M23" s="2"/>
    </row>
    <row r="24" spans="1:13" x14ac:dyDescent="0.35">
      <c r="D24" s="2"/>
      <c r="E24" s="1"/>
    </row>
    <row r="25" spans="1:13" x14ac:dyDescent="0.35">
      <c r="E25" s="1"/>
    </row>
    <row r="26" spans="1:13" x14ac:dyDescent="0.35">
      <c r="E26" s="1"/>
    </row>
    <row r="27" spans="1:13" x14ac:dyDescent="0.35">
      <c r="D27" s="2"/>
      <c r="E27" s="1"/>
      <c r="F27" s="2"/>
      <c r="G27" s="2"/>
      <c r="H27" s="2"/>
      <c r="I27" s="2"/>
      <c r="J27" s="2"/>
      <c r="K27" s="2"/>
      <c r="L27" s="2"/>
      <c r="M27" s="2"/>
    </row>
    <row r="28" spans="1:13" x14ac:dyDescent="0.35">
      <c r="D28" s="2"/>
      <c r="E28" s="1"/>
    </row>
    <row r="29" spans="1:13" x14ac:dyDescent="0.35">
      <c r="E29" s="1"/>
    </row>
    <row r="30" spans="1:13" x14ac:dyDescent="0.35">
      <c r="E30" s="1"/>
    </row>
    <row r="31" spans="1:13" x14ac:dyDescent="0.35">
      <c r="D31" s="2"/>
      <c r="E31" s="1"/>
      <c r="F31" s="2"/>
      <c r="G31" s="2"/>
      <c r="H31" s="2"/>
      <c r="I31" s="2"/>
      <c r="J31" s="2"/>
      <c r="K31" s="2"/>
      <c r="L31" s="2"/>
      <c r="M31" s="2"/>
    </row>
    <row r="32" spans="1:13" x14ac:dyDescent="0.35">
      <c r="D32" s="2"/>
      <c r="E32" s="1"/>
    </row>
    <row r="33" spans="4:13" x14ac:dyDescent="0.35">
      <c r="E33" s="1"/>
    </row>
    <row r="34" spans="4:13" x14ac:dyDescent="0.35">
      <c r="E34" s="1"/>
    </row>
    <row r="35" spans="4:13" x14ac:dyDescent="0.35">
      <c r="D35" s="2"/>
      <c r="E35" s="1"/>
      <c r="F35" s="2"/>
      <c r="G35" s="2"/>
      <c r="H35" s="2"/>
      <c r="I35" s="2"/>
      <c r="J35" s="2"/>
      <c r="K35" s="2"/>
      <c r="L35" s="2"/>
      <c r="M35" s="2"/>
    </row>
    <row r="36" spans="4:13" x14ac:dyDescent="0.35">
      <c r="D36" s="2"/>
      <c r="E36" s="1"/>
    </row>
    <row r="37" spans="4:13" x14ac:dyDescent="0.35">
      <c r="E37" s="1"/>
    </row>
    <row r="38" spans="4:13" x14ac:dyDescent="0.35">
      <c r="E38" s="1"/>
    </row>
    <row r="39" spans="4:13" x14ac:dyDescent="0.35">
      <c r="E39" s="1"/>
    </row>
    <row r="40" spans="4:13" x14ac:dyDescent="0.35">
      <c r="E40" s="1"/>
    </row>
    <row r="41" spans="4:13" x14ac:dyDescent="0.35">
      <c r="E41" s="1"/>
    </row>
    <row r="42" spans="4:13" x14ac:dyDescent="0.35">
      <c r="E42" s="1"/>
    </row>
    <row r="43" spans="4:13" x14ac:dyDescent="0.35">
      <c r="E43" s="1"/>
    </row>
    <row r="44" spans="4:13" x14ac:dyDescent="0.35">
      <c r="E44" s="1"/>
    </row>
    <row r="45" spans="4:13" x14ac:dyDescent="0.35">
      <c r="E45" s="1"/>
    </row>
    <row r="46" spans="4:13" x14ac:dyDescent="0.35">
      <c r="E46" s="1"/>
    </row>
    <row r="47" spans="4:13" x14ac:dyDescent="0.35">
      <c r="E47" s="1"/>
    </row>
    <row r="48" spans="4:13" x14ac:dyDescent="0.35">
      <c r="E48" s="1"/>
    </row>
  </sheetData>
  <dataValidations count="1">
    <dataValidation type="list" allowBlank="1" showInputMessage="1" showErrorMessage="1" sqref="B6:C6" xr:uid="{9C9C0786-FFEE-4CB9-B4FA-83B9D77306B0}">
      <formula1>"2, 3, 4, 5, 6, 7, 8, 9, 10, 11, 12, 13, 14, 15, 16"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B939-CB68-4C90-9887-658DB7434C15}">
  <dimension ref="A2:S18"/>
  <sheetViews>
    <sheetView topLeftCell="B1" zoomScale="85" zoomScaleNormal="85" workbookViewId="0">
      <selection activeCell="J4" sqref="J4"/>
    </sheetView>
  </sheetViews>
  <sheetFormatPr defaultRowHeight="14.5" x14ac:dyDescent="0.35"/>
  <cols>
    <col min="2" max="2" width="12.1796875" customWidth="1"/>
    <col min="3" max="3" width="18.54296875" customWidth="1"/>
    <col min="4" max="4" width="11.90625" customWidth="1"/>
    <col min="5" max="5" width="13.453125" customWidth="1"/>
    <col min="6" max="6" width="24.26953125" customWidth="1"/>
    <col min="7" max="7" width="25" customWidth="1"/>
    <col min="8" max="9" width="14.6328125" customWidth="1"/>
    <col min="10" max="11" width="14.81640625" customWidth="1"/>
    <col min="12" max="15" width="14.7265625" customWidth="1"/>
    <col min="16" max="17" width="13.54296875" customWidth="1"/>
    <col min="18" max="18" width="12.90625" customWidth="1"/>
    <col min="19" max="19" width="13.453125" customWidth="1"/>
  </cols>
  <sheetData>
    <row r="2" spans="1:19" x14ac:dyDescent="0.35">
      <c r="B2" s="2" t="s">
        <v>33</v>
      </c>
      <c r="C2" s="2" t="s">
        <v>32</v>
      </c>
      <c r="D2" s="2" t="s">
        <v>31</v>
      </c>
      <c r="E2" s="2" t="s">
        <v>30</v>
      </c>
      <c r="F2" s="2" t="s">
        <v>29</v>
      </c>
      <c r="G2" s="2" t="s">
        <v>28</v>
      </c>
      <c r="H2" s="2" t="s">
        <v>27</v>
      </c>
      <c r="I2" s="2" t="s">
        <v>26</v>
      </c>
      <c r="J2" s="2" t="s">
        <v>25</v>
      </c>
      <c r="K2" s="2" t="s">
        <v>24</v>
      </c>
      <c r="L2" s="2"/>
      <c r="M2" s="2"/>
      <c r="N2" s="2"/>
      <c r="O2" s="2"/>
      <c r="P2" s="2"/>
      <c r="Q2" s="2"/>
      <c r="R2" s="2"/>
      <c r="S2" s="2"/>
    </row>
    <row r="3" spans="1:19" x14ac:dyDescent="0.35">
      <c r="A3">
        <v>1</v>
      </c>
      <c r="B3">
        <f ca="1">RAND()</f>
        <v>0.56699065619315392</v>
      </c>
      <c r="C3" cm="1">
        <f t="array" aca="1" ref="C3:C18" ca="1">_xlfn.SORTBY('Fixed Schedule'!$B$8:$B$23, 'Fixed Randomizer'!B$3:B$18, 1)</f>
        <v>0</v>
      </c>
      <c r="D3">
        <f ca="1">C18</f>
        <v>7</v>
      </c>
      <c r="E3">
        <f ca="1">C17</f>
        <v>3</v>
      </c>
      <c r="F3">
        <f ca="1">IF('Fixed Schedule'!$B$3&gt;=2, RAND(), 0)</f>
        <v>0.27097130852542628</v>
      </c>
      <c r="G3">
        <f ca="1">IF('Fixed Schedule'!$B$3&gt;=2, RAND(), 0)</f>
        <v>0.61250481341273644</v>
      </c>
      <c r="H3" cm="1">
        <f t="array" aca="1" ref="H3:H10" ca="1">_xlfn.SORTBY(D3:D10,$F$3:$F$10,1)</f>
        <v>9</v>
      </c>
      <c r="I3" cm="1">
        <f t="array" aca="1" ref="I3:I10" ca="1">_xlfn.SORTBY(E3:E10,G3:G10,1)</f>
        <v>0</v>
      </c>
      <c r="J3" cm="1">
        <f t="array" aca="1" ref="J3:J10" ca="1">_xlfn.SORTBY(D3:D10,F3:F10,1)</f>
        <v>9</v>
      </c>
      <c r="K3" cm="1">
        <f t="array" aca="1" ref="K3:K10" ca="1">_xlfn.SORTBY(E3:E10,F3:F10,1)</f>
        <v>0</v>
      </c>
    </row>
    <row r="4" spans="1:19" x14ac:dyDescent="0.35">
      <c r="A4">
        <v>2</v>
      </c>
      <c r="B4">
        <f ca="1">RAND()</f>
        <v>0.32855648665266635</v>
      </c>
      <c r="C4">
        <f ca="1"/>
        <v>0</v>
      </c>
      <c r="D4">
        <f ca="1">C16</f>
        <v>6</v>
      </c>
      <c r="E4">
        <f ca="1">C15</f>
        <v>11</v>
      </c>
      <c r="F4">
        <f ca="1">IF('Fixed Schedule'!$B$3&gt;=4, RAND(), 0)</f>
        <v>0.85525828883640831</v>
      </c>
      <c r="G4">
        <f ca="1">IF('Fixed Schedule'!$B$3&gt;=4, RAND(), 0)</f>
        <v>0.61015644962361104</v>
      </c>
      <c r="H4">
        <f ca="1"/>
        <v>0</v>
      </c>
      <c r="I4">
        <f ca="1"/>
        <v>0</v>
      </c>
      <c r="J4">
        <f ca="1"/>
        <v>0</v>
      </c>
      <c r="K4">
        <f ca="1"/>
        <v>0</v>
      </c>
    </row>
    <row r="5" spans="1:19" x14ac:dyDescent="0.35">
      <c r="A5">
        <v>3</v>
      </c>
      <c r="B5">
        <f ca="1">IF('Fixed Schedule'!$B$3&gt;=3, RAND(), 0)</f>
        <v>0.72218730113987228</v>
      </c>
      <c r="C5">
        <f ca="1"/>
        <v>0</v>
      </c>
      <c r="D5">
        <f ca="1">C14</f>
        <v>1</v>
      </c>
      <c r="E5">
        <f ca="1">C13</f>
        <v>5</v>
      </c>
      <c r="F5">
        <f ca="1">IF('Fixed Schedule'!$B$3&gt;=6, RAND(), 0)</f>
        <v>0.12935804548872265</v>
      </c>
      <c r="G5">
        <f ca="1">IF('Fixed Schedule'!$B$3&gt;=6, RAND(), 0)</f>
        <v>0.24867808565524829</v>
      </c>
      <c r="H5">
        <f ca="1"/>
        <v>0</v>
      </c>
      <c r="I5">
        <f ca="1"/>
        <v>0</v>
      </c>
      <c r="J5">
        <f ca="1"/>
        <v>0</v>
      </c>
      <c r="K5">
        <f ca="1"/>
        <v>0</v>
      </c>
    </row>
    <row r="6" spans="1:19" x14ac:dyDescent="0.35">
      <c r="A6">
        <v>4</v>
      </c>
      <c r="B6">
        <f ca="1">IF('Fixed Schedule'!$B$3&gt;=4, RAND(), 0)</f>
        <v>0.32989485886644487</v>
      </c>
      <c r="C6">
        <f ca="1"/>
        <v>0</v>
      </c>
      <c r="D6">
        <f ca="1">C12</f>
        <v>4</v>
      </c>
      <c r="E6">
        <f ca="1">C11</f>
        <v>2</v>
      </c>
      <c r="F6">
        <f ca="1">IF('Fixed Schedule'!$B$3&gt;=8, RAND(), 0)</f>
        <v>0.4361360033240721</v>
      </c>
      <c r="G6">
        <f ca="1">IF('Fixed Schedule'!$B$3&gt;=8, RAND(), 0)</f>
        <v>0.59348096612682766</v>
      </c>
      <c r="H6">
        <f ca="1"/>
        <v>1</v>
      </c>
      <c r="I6">
        <f ca="1"/>
        <v>10</v>
      </c>
      <c r="J6">
        <f ca="1"/>
        <v>1</v>
      </c>
      <c r="K6">
        <f ca="1"/>
        <v>5</v>
      </c>
    </row>
    <row r="7" spans="1:19" x14ac:dyDescent="0.35">
      <c r="A7">
        <v>5</v>
      </c>
      <c r="B7">
        <f ca="1">IF('Fixed Schedule'!$B$3&gt;=5, RAND(), 0)</f>
        <v>0.55071246925323791</v>
      </c>
      <c r="C7">
        <f ca="1"/>
        <v>0</v>
      </c>
      <c r="D7">
        <f ca="1">C10</f>
        <v>8</v>
      </c>
      <c r="E7">
        <f ca="1">C9</f>
        <v>10</v>
      </c>
      <c r="F7">
        <f ca="1">IF('Fixed Schedule'!$B$3&gt;=10, RAND(), 0)</f>
        <v>0.22567703861734334</v>
      </c>
      <c r="G7">
        <f ca="1">IF('Fixed Schedule'!$B$3&gt;=10, RAND(), 0)</f>
        <v>0.11379820784108996</v>
      </c>
      <c r="H7">
        <f ca="1"/>
        <v>8</v>
      </c>
      <c r="I7">
        <f ca="1"/>
        <v>5</v>
      </c>
      <c r="J7">
        <f ca="1"/>
        <v>8</v>
      </c>
      <c r="K7">
        <f ca="1"/>
        <v>10</v>
      </c>
    </row>
    <row r="8" spans="1:19" x14ac:dyDescent="0.35">
      <c r="A8">
        <v>6</v>
      </c>
      <c r="B8">
        <f ca="1">IF('Fixed Schedule'!$B$3&gt;=6, RAND(), 0)</f>
        <v>0.67183113780659065</v>
      </c>
      <c r="C8">
        <f ca="1"/>
        <v>9</v>
      </c>
      <c r="D8">
        <f ca="1">C8</f>
        <v>9</v>
      </c>
      <c r="E8">
        <f ca="1">C7</f>
        <v>0</v>
      </c>
      <c r="F8">
        <f ca="1">IF('Fixed Schedule'!$B$3&gt;=12, RAND(), 0)</f>
        <v>0</v>
      </c>
      <c r="G8">
        <f ca="1">IF('Fixed Schedule'!$B$3&gt;=12, RAND(), 0)</f>
        <v>0</v>
      </c>
      <c r="H8">
        <f ca="1"/>
        <v>7</v>
      </c>
      <c r="I8">
        <f ca="1"/>
        <v>2</v>
      </c>
      <c r="J8">
        <f ca="1"/>
        <v>7</v>
      </c>
      <c r="K8">
        <f ca="1"/>
        <v>3</v>
      </c>
    </row>
    <row r="9" spans="1:19" x14ac:dyDescent="0.35">
      <c r="A9">
        <v>7</v>
      </c>
      <c r="B9">
        <f ca="1">IF('Fixed Schedule'!$B$3&gt;=7, RAND(), 0)</f>
        <v>0.95763033289085364</v>
      </c>
      <c r="C9">
        <f ca="1"/>
        <v>10</v>
      </c>
      <c r="D9">
        <f ca="1">C6</f>
        <v>0</v>
      </c>
      <c r="E9">
        <f ca="1">C5</f>
        <v>0</v>
      </c>
      <c r="F9">
        <f ca="1">IF('Fixed Schedule'!$B$3&gt;=14, RAND(), 0)</f>
        <v>0</v>
      </c>
      <c r="G9">
        <f ca="1">IF('Fixed Schedule'!$B$3&gt;=14, RAND(), 0)</f>
        <v>0</v>
      </c>
      <c r="H9">
        <f ca="1"/>
        <v>4</v>
      </c>
      <c r="I9">
        <f ca="1"/>
        <v>11</v>
      </c>
      <c r="J9">
        <f ca="1"/>
        <v>4</v>
      </c>
      <c r="K9">
        <f ca="1"/>
        <v>2</v>
      </c>
    </row>
    <row r="10" spans="1:19" x14ac:dyDescent="0.35">
      <c r="A10">
        <v>8</v>
      </c>
      <c r="B10">
        <f ca="1">IF('Fixed Schedule'!$B$3&gt;=8, RAND(), 0)</f>
        <v>0.15102752532271413</v>
      </c>
      <c r="C10">
        <f ca="1"/>
        <v>8</v>
      </c>
      <c r="D10">
        <f ca="1">C4</f>
        <v>0</v>
      </c>
      <c r="E10">
        <f ca="1">C3</f>
        <v>0</v>
      </c>
      <c r="F10">
        <f ca="1">IF('Fixed Schedule'!$B$3&gt;=16, RAND(), 0)</f>
        <v>0</v>
      </c>
      <c r="G10">
        <f ca="1">IF('Fixed Schedule'!$B$3&gt;=16, RAND(), 0)</f>
        <v>0</v>
      </c>
      <c r="H10">
        <f ca="1"/>
        <v>6</v>
      </c>
      <c r="I10">
        <f ca="1"/>
        <v>3</v>
      </c>
      <c r="J10">
        <f ca="1"/>
        <v>6</v>
      </c>
      <c r="K10">
        <f ca="1"/>
        <v>11</v>
      </c>
    </row>
    <row r="11" spans="1:19" x14ac:dyDescent="0.35">
      <c r="A11">
        <v>9</v>
      </c>
      <c r="B11">
        <f ca="1">IF('Fixed Schedule'!$B$3&gt;=9, RAND(), 0)</f>
        <v>5.8381237898613825E-2</v>
      </c>
      <c r="C11">
        <f ca="1"/>
        <v>2</v>
      </c>
    </row>
    <row r="12" spans="1:19" x14ac:dyDescent="0.35">
      <c r="A12">
        <v>10</v>
      </c>
      <c r="B12">
        <f ca="1">IF('Fixed Schedule'!$B$3&gt;=10, RAND(), 0)</f>
        <v>9.9316698970047579E-2</v>
      </c>
      <c r="C12">
        <f ca="1"/>
        <v>4</v>
      </c>
    </row>
    <row r="13" spans="1:19" x14ac:dyDescent="0.35">
      <c r="A13">
        <v>11</v>
      </c>
      <c r="B13">
        <f ca="1">IF('Fixed Schedule'!$B$3&gt;=11, RAND(), 0)</f>
        <v>0.62837686830254891</v>
      </c>
      <c r="C13">
        <f ca="1"/>
        <v>5</v>
      </c>
    </row>
    <row r="14" spans="1:19" x14ac:dyDescent="0.35">
      <c r="A14">
        <v>12</v>
      </c>
      <c r="B14">
        <f ca="1">IF('Fixed Schedule'!$B$3&gt;=12, RAND(), 0)</f>
        <v>0</v>
      </c>
      <c r="C14">
        <f ca="1"/>
        <v>1</v>
      </c>
    </row>
    <row r="15" spans="1:19" x14ac:dyDescent="0.35">
      <c r="A15">
        <v>13</v>
      </c>
      <c r="B15">
        <f ca="1">IF('Fixed Schedule'!$B$3&gt;=13, RAND(), 0)</f>
        <v>0</v>
      </c>
      <c r="C15">
        <f ca="1"/>
        <v>11</v>
      </c>
    </row>
    <row r="16" spans="1:19" x14ac:dyDescent="0.35">
      <c r="A16">
        <v>14</v>
      </c>
      <c r="B16">
        <f ca="1">IF('Fixed Schedule'!$B$3&gt;=14, RAND(), 0)</f>
        <v>0</v>
      </c>
      <c r="C16">
        <f ca="1"/>
        <v>6</v>
      </c>
    </row>
    <row r="17" spans="1:3" x14ac:dyDescent="0.35">
      <c r="A17">
        <v>15</v>
      </c>
      <c r="B17">
        <f ca="1">IF('Fixed Schedule'!$B$3&gt;=15, RAND(), 0)</f>
        <v>0</v>
      </c>
      <c r="C17">
        <f ca="1"/>
        <v>3</v>
      </c>
    </row>
    <row r="18" spans="1:3" x14ac:dyDescent="0.35">
      <c r="A18">
        <v>16</v>
      </c>
      <c r="B18">
        <f ca="1">IF('Fixed Schedule'!$B$3&gt;=16, RAND(), 0)</f>
        <v>0</v>
      </c>
      <c r="C18">
        <f ca="1"/>
        <v>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37C37-808B-4716-9B0D-7A761BFF4912}">
  <dimension ref="A2:M48"/>
  <sheetViews>
    <sheetView topLeftCell="C2" zoomScale="93" workbookViewId="0">
      <selection activeCell="F13" sqref="F13"/>
    </sheetView>
  </sheetViews>
  <sheetFormatPr defaultRowHeight="14.5" x14ac:dyDescent="0.35"/>
  <cols>
    <col min="1" max="1" width="22.54296875" customWidth="1"/>
    <col min="2" max="2" width="33" customWidth="1"/>
    <col min="3" max="3" width="34.81640625" customWidth="1"/>
    <col min="4" max="4" width="18.90625" customWidth="1"/>
    <col min="5" max="5" width="21.90625" customWidth="1"/>
    <col min="6" max="6" width="26.1796875" customWidth="1"/>
    <col min="7" max="7" width="17.90625" customWidth="1"/>
    <col min="8" max="8" width="16.90625" customWidth="1"/>
    <col min="9" max="9" width="16.6328125" customWidth="1"/>
    <col min="10" max="10" width="17.08984375" customWidth="1"/>
    <col min="11" max="11" width="16.453125" customWidth="1"/>
    <col min="12" max="12" width="18.1796875" customWidth="1"/>
    <col min="13" max="13" width="19.7265625" customWidth="1"/>
    <col min="14" max="14" width="17.453125" customWidth="1"/>
  </cols>
  <sheetData>
    <row r="2" spans="1:13" x14ac:dyDescent="0.35">
      <c r="B2" s="2" t="s">
        <v>23</v>
      </c>
      <c r="C2" s="2" t="s">
        <v>40</v>
      </c>
      <c r="D2" s="2" t="s">
        <v>22</v>
      </c>
      <c r="E2" s="2" t="s">
        <v>21</v>
      </c>
      <c r="F2" s="2" t="s">
        <v>20</v>
      </c>
    </row>
    <row r="3" spans="1:13" x14ac:dyDescent="0.35">
      <c r="B3">
        <v>8</v>
      </c>
      <c r="C3">
        <v>6</v>
      </c>
      <c r="D3" s="16">
        <v>0.72916666666666663</v>
      </c>
      <c r="E3">
        <v>40</v>
      </c>
      <c r="F3">
        <v>5</v>
      </c>
    </row>
    <row r="4" spans="1:13" x14ac:dyDescent="0.35">
      <c r="D4" s="16"/>
    </row>
    <row r="5" spans="1:13" x14ac:dyDescent="0.35">
      <c r="D5" s="20" t="s">
        <v>19</v>
      </c>
    </row>
    <row r="6" spans="1:13" x14ac:dyDescent="0.35">
      <c r="D6" s="16">
        <f>TIME(HOUR($D$3),MINUTE($D$3)-10,SECOND($D$3))</f>
        <v>0.72222222222222221</v>
      </c>
    </row>
    <row r="7" spans="1:13" x14ac:dyDescent="0.35">
      <c r="B7" s="19" t="s">
        <v>0</v>
      </c>
      <c r="C7" s="2"/>
      <c r="D7" s="10" t="s">
        <v>18</v>
      </c>
      <c r="E7" s="11"/>
      <c r="F7" s="10" t="s">
        <v>13</v>
      </c>
      <c r="G7" s="10" t="s">
        <v>12</v>
      </c>
      <c r="H7" s="10" t="s">
        <v>11</v>
      </c>
      <c r="I7" s="10" t="s">
        <v>10</v>
      </c>
      <c r="J7" s="10" t="s">
        <v>9</v>
      </c>
      <c r="K7" s="10" t="s">
        <v>8</v>
      </c>
      <c r="L7" s="10" t="s">
        <v>7</v>
      </c>
      <c r="M7" s="9" t="s">
        <v>6</v>
      </c>
    </row>
    <row r="8" spans="1:13" x14ac:dyDescent="0.35">
      <c r="A8">
        <v>1</v>
      </c>
      <c r="B8" s="3">
        <v>1</v>
      </c>
      <c r="C8" s="2" t="s">
        <v>5</v>
      </c>
      <c r="D8" s="16">
        <f>D3</f>
        <v>0.72916666666666663</v>
      </c>
      <c r="E8" s="1" t="s">
        <v>16</v>
      </c>
      <c r="F8">
        <f ca="1">IF($C$3&gt;=2,'Variable Randomizer'!$H$10, "N/A")</f>
        <v>4</v>
      </c>
      <c r="G8">
        <f ca="1">IF($C$3&gt;=2,'Variable Randomizer'!$H9, "N/A")</f>
        <v>7</v>
      </c>
      <c r="H8">
        <f ca="1">IF($C$3&gt;=2,'Variable Randomizer'!$H8, "N/A")</f>
        <v>3</v>
      </c>
      <c r="I8">
        <f ca="1">IF($C$3&gt;=2,'Variable Randomizer'!$H7, "N/A")</f>
        <v>6</v>
      </c>
      <c r="J8">
        <f ca="1">IF($C$3&gt;=2,'Variable Randomizer'!$H6, "N/A")</f>
        <v>0</v>
      </c>
      <c r="K8">
        <f ca="1">IF($C$3&gt;=2,'Variable Randomizer'!$H5, "N/A")</f>
        <v>0</v>
      </c>
      <c r="L8">
        <f ca="1">IF($C$3&gt;=2,'Variable Randomizer'!$H4, "N/A")</f>
        <v>0</v>
      </c>
      <c r="M8">
        <f ca="1">IF($C$3&gt;=2,'Variable Randomizer'!$H3, "N/A")</f>
        <v>0</v>
      </c>
    </row>
    <row r="9" spans="1:13" x14ac:dyDescent="0.35">
      <c r="A9">
        <v>2</v>
      </c>
      <c r="B9" s="19">
        <v>2</v>
      </c>
      <c r="C9" s="8" t="s">
        <v>3</v>
      </c>
      <c r="D9" s="16">
        <f>TIME(HOUR($D$3),MINUTE($D$3)+E3,SECOND($D$3))</f>
        <v>0.75694444444444453</v>
      </c>
      <c r="E9" s="7" t="s">
        <v>15</v>
      </c>
      <c r="F9">
        <f ca="1">IF($C$3&gt;=2,'Variable Randomizer'!$I$10, "N/A")</f>
        <v>1</v>
      </c>
      <c r="G9">
        <f ca="1">IF($C$3&gt;=2,'Variable Randomizer'!$I$9, "N/A")</f>
        <v>2</v>
      </c>
      <c r="H9">
        <f ca="1">IF($C$3&gt;=2,'Variable Randomizer'!$I8, "N/A")</f>
        <v>8</v>
      </c>
      <c r="I9">
        <f ca="1">IF($C$3&gt;=2,'Variable Randomizer'!$I7, "N/A")</f>
        <v>5</v>
      </c>
      <c r="J9">
        <f ca="1">IF($C$3&gt;=2,'Variable Randomizer'!$I6, "N/A")</f>
        <v>0</v>
      </c>
      <c r="K9">
        <f ca="1">IF($C$3&gt;=2,'Variable Randomizer'!$I5, "N/A")</f>
        <v>0</v>
      </c>
      <c r="L9">
        <f ca="1">IF($C$3&gt;=2,'Variable Randomizer'!$I4, "N/A")</f>
        <v>0</v>
      </c>
      <c r="M9">
        <f ca="1">IF($C$3&gt;=2,'Variable Randomizer'!$I3, "N/A")</f>
        <v>0</v>
      </c>
    </row>
    <row r="10" spans="1:13" x14ac:dyDescent="0.35">
      <c r="A10">
        <v>3</v>
      </c>
      <c r="B10" s="3">
        <v>3</v>
      </c>
      <c r="C10" s="2" t="s">
        <v>1</v>
      </c>
      <c r="E10" s="1"/>
    </row>
    <row r="11" spans="1:13" x14ac:dyDescent="0.35">
      <c r="A11">
        <v>4</v>
      </c>
      <c r="B11" s="19">
        <v>4</v>
      </c>
      <c r="C11" s="12"/>
      <c r="D11" s="10" t="s">
        <v>17</v>
      </c>
      <c r="E11" s="11"/>
      <c r="F11" s="10" t="s">
        <v>13</v>
      </c>
      <c r="G11" s="10" t="s">
        <v>12</v>
      </c>
      <c r="H11" s="10" t="s">
        <v>11</v>
      </c>
      <c r="I11" s="10" t="s">
        <v>10</v>
      </c>
      <c r="J11" s="10" t="s">
        <v>9</v>
      </c>
      <c r="K11" s="10" t="s">
        <v>8</v>
      </c>
      <c r="L11" s="10" t="s">
        <v>7</v>
      </c>
      <c r="M11" s="9" t="s">
        <v>6</v>
      </c>
    </row>
    <row r="12" spans="1:13" x14ac:dyDescent="0.35">
      <c r="A12">
        <v>5</v>
      </c>
      <c r="B12" s="3">
        <v>5</v>
      </c>
      <c r="C12" s="2" t="s">
        <v>5</v>
      </c>
      <c r="D12" s="16">
        <f>IF($C$3&gt;=2, TIME(HOUR(D9),MINUTE(D9)+$F$3,SECOND(D9)), "N/A")</f>
        <v>0.76041666666666663</v>
      </c>
      <c r="E12" s="1" t="s">
        <v>16</v>
      </c>
      <c r="F12">
        <f ca="1">IF($C$3&gt;=2,'Variable Randomizer'!$K$10, "N/A")</f>
        <v>1</v>
      </c>
      <c r="G12">
        <f ca="1">IF($C$3&gt;=2,'Variable Randomizer'!$K9, "N/A")</f>
        <v>2</v>
      </c>
      <c r="H12">
        <f ca="1">IF($C$3&gt;=2,'Variable Randomizer'!$K8, "N/A")</f>
        <v>8</v>
      </c>
      <c r="I12">
        <f ca="1">IF($C$3&gt;=2,'Variable Randomizer'!$K7, "N/A")</f>
        <v>5</v>
      </c>
      <c r="J12">
        <f ca="1">IF($C$3&gt;=2,'Variable Randomizer'!$K6, "N/A")</f>
        <v>0</v>
      </c>
      <c r="K12">
        <f ca="1">IF($C$3&gt;=2,'Variable Randomizer'!$K5, "N/A")</f>
        <v>0</v>
      </c>
      <c r="L12">
        <f ca="1">IF($C$3&gt;=2,'Variable Randomizer'!$K4, "N/A")</f>
        <v>0</v>
      </c>
      <c r="M12">
        <f ca="1">IF($C$3&gt;=2,'Variable Randomizer'!$K3, "N/A")</f>
        <v>0</v>
      </c>
    </row>
    <row r="13" spans="1:13" x14ac:dyDescent="0.35">
      <c r="A13">
        <v>6</v>
      </c>
      <c r="B13" s="19">
        <v>6</v>
      </c>
      <c r="C13" s="8" t="s">
        <v>3</v>
      </c>
      <c r="D13" s="16">
        <f>IF($C$3&gt;=2, TIME(HOUR($D12),MINUTE($D12)+$E$3,SECOND($D12)), "N/A")</f>
        <v>0.78819444444444453</v>
      </c>
      <c r="E13" s="7" t="s">
        <v>15</v>
      </c>
      <c r="F13">
        <f ca="1">IF($C$3&gt;=2,'Variable Randomizer'!$J$10, "N/A")</f>
        <v>3</v>
      </c>
      <c r="G13">
        <f ca="1">IF($C$3&gt;=2,'Variable Randomizer'!$J$9, "N/A")</f>
        <v>7</v>
      </c>
      <c r="H13">
        <f ca="1">IF($C$3&gt;=2,'Variable Randomizer'!$J8, "N/A")</f>
        <v>4</v>
      </c>
      <c r="I13">
        <f ca="1">IF($C$3&gt;=2,'Variable Randomizer'!$J7, "N/A")</f>
        <v>6</v>
      </c>
      <c r="J13">
        <f ca="1">IF($C$3&gt;=2,'Variable Randomizer'!$J6, "N/A")</f>
        <v>0</v>
      </c>
      <c r="K13">
        <f ca="1">IF($C$3&gt;=2,'Variable Randomizer'!$J5, "N/A")</f>
        <v>0</v>
      </c>
      <c r="L13">
        <f ca="1">IF($C$3&gt;=2,'Variable Randomizer'!$J4, "N/A")</f>
        <v>0</v>
      </c>
      <c r="M13">
        <f ca="1">IF($C$3&gt;=2,'Variable Randomizer'!$J3, "N/A")</f>
        <v>0</v>
      </c>
    </row>
    <row r="14" spans="1:13" x14ac:dyDescent="0.35">
      <c r="A14">
        <v>7</v>
      </c>
      <c r="B14" s="3">
        <v>7</v>
      </c>
      <c r="C14" s="5" t="s">
        <v>1</v>
      </c>
      <c r="E14" s="1"/>
    </row>
    <row r="15" spans="1:13" x14ac:dyDescent="0.35">
      <c r="A15">
        <v>8</v>
      </c>
      <c r="B15" s="3">
        <v>8</v>
      </c>
      <c r="D15" s="10" t="s">
        <v>39</v>
      </c>
      <c r="E15" s="11"/>
      <c r="F15" s="10" t="s">
        <v>13</v>
      </c>
      <c r="G15" s="10" t="s">
        <v>12</v>
      </c>
      <c r="H15" s="10" t="s">
        <v>11</v>
      </c>
      <c r="I15" s="10" t="s">
        <v>10</v>
      </c>
      <c r="J15" s="10" t="s">
        <v>9</v>
      </c>
      <c r="K15" s="10" t="s">
        <v>8</v>
      </c>
      <c r="L15" s="10" t="s">
        <v>7</v>
      </c>
      <c r="M15" s="9" t="s">
        <v>6</v>
      </c>
    </row>
    <row r="16" spans="1:13" x14ac:dyDescent="0.35">
      <c r="A16">
        <v>9</v>
      </c>
      <c r="B16" s="3"/>
      <c r="C16" s="2" t="s">
        <v>5</v>
      </c>
      <c r="D16" s="16">
        <f>IF($C$3&gt;=4, TIME(HOUR(D13),MINUTE(D13)+$F$3,SECOND(D13)), "N/A")</f>
        <v>0.79166666666666663</v>
      </c>
      <c r="E16" s="1" t="s">
        <v>16</v>
      </c>
      <c r="F16">
        <f ca="1">IF($C$3&gt;=4,'Variable Randomizer'!$H$28, "N/A")</f>
        <v>2</v>
      </c>
      <c r="G16">
        <f ca="1">IF($C$3&gt;=4,'Variable Randomizer'!$H27, "N/A")</f>
        <v>8</v>
      </c>
      <c r="H16">
        <f ca="1">IF($C$3&gt;=4,'Variable Randomizer'!$H26, "N/A")</f>
        <v>1</v>
      </c>
      <c r="I16">
        <f ca="1">IF($C$3&gt;=4,'Variable Randomizer'!$H25, "N/A")</f>
        <v>4</v>
      </c>
      <c r="J16">
        <f ca="1">IF($C$3&gt;=4,'Variable Randomizer'!$H24, "N/A")</f>
        <v>0</v>
      </c>
      <c r="K16">
        <f ca="1">IF($C$3&gt;=4,'Variable Randomizer'!$H23, "N/A")</f>
        <v>0</v>
      </c>
      <c r="L16">
        <f ca="1">IF($C$3&gt;=4,'Variable Randomizer'!$H22, "N/A")</f>
        <v>0</v>
      </c>
      <c r="M16">
        <f ca="1">IF($C$3&gt;=4,'Variable Randomizer'!$H21, "N/A")</f>
        <v>0</v>
      </c>
    </row>
    <row r="17" spans="1:13" x14ac:dyDescent="0.35">
      <c r="A17">
        <v>10</v>
      </c>
      <c r="B17" s="3"/>
      <c r="C17" s="8" t="s">
        <v>3</v>
      </c>
      <c r="D17" s="16">
        <f>IF($C$3&gt;=4, TIME(HOUR($D16),MINUTE($D16)+$E$3,SECOND($D16)), "N/A")</f>
        <v>0.81944444444444453</v>
      </c>
      <c r="E17" s="7" t="s">
        <v>15</v>
      </c>
      <c r="F17">
        <f ca="1">IF($C$3&gt;=4,'Variable Randomizer'!$I$28, "N/A")</f>
        <v>7</v>
      </c>
      <c r="G17">
        <f ca="1">IF($C$3&gt;=4,'Variable Randomizer'!$I$27, "N/A")</f>
        <v>3</v>
      </c>
      <c r="H17">
        <f ca="1">IF($C$3&gt;=4,'Variable Randomizer'!$I26, "N/A")</f>
        <v>6</v>
      </c>
      <c r="I17">
        <f ca="1">IF($C$3&gt;=4,'Variable Randomizer'!$I25, "N/A")</f>
        <v>5</v>
      </c>
      <c r="J17">
        <f ca="1">IF($C$3&gt;=4,'Variable Randomizer'!$I24, "N/A")</f>
        <v>0</v>
      </c>
      <c r="K17">
        <f ca="1">IF($C$3&gt;=4,'Variable Randomizer'!$I23, "N/A")</f>
        <v>0</v>
      </c>
      <c r="L17">
        <f ca="1">IF($C$3&gt;=4,'Variable Randomizer'!$I22, "N/A")</f>
        <v>0</v>
      </c>
      <c r="M17">
        <f ca="1">IF($C$3&gt;=4,'Variable Randomizer'!$I21, "N/A")</f>
        <v>0</v>
      </c>
    </row>
    <row r="18" spans="1:13" x14ac:dyDescent="0.35">
      <c r="A18">
        <v>11</v>
      </c>
      <c r="B18" s="6"/>
      <c r="C18" s="2" t="s">
        <v>1</v>
      </c>
      <c r="E18" s="1"/>
    </row>
    <row r="19" spans="1:13" x14ac:dyDescent="0.35">
      <c r="A19">
        <v>12</v>
      </c>
      <c r="B19" s="3"/>
      <c r="C19" s="12"/>
      <c r="D19" s="10" t="s">
        <v>38</v>
      </c>
      <c r="E19" s="11"/>
      <c r="F19" s="10" t="s">
        <v>13</v>
      </c>
      <c r="G19" s="10" t="s">
        <v>12</v>
      </c>
      <c r="H19" s="10" t="s">
        <v>11</v>
      </c>
      <c r="I19" s="10" t="s">
        <v>10</v>
      </c>
      <c r="J19" s="10" t="s">
        <v>9</v>
      </c>
      <c r="K19" s="10" t="s">
        <v>8</v>
      </c>
      <c r="L19" s="10" t="s">
        <v>7</v>
      </c>
      <c r="M19" s="9" t="s">
        <v>6</v>
      </c>
    </row>
    <row r="20" spans="1:13" x14ac:dyDescent="0.35">
      <c r="A20">
        <v>13</v>
      </c>
      <c r="B20" s="3"/>
      <c r="C20" s="2" t="s">
        <v>5</v>
      </c>
      <c r="D20" s="16">
        <f>IF($C$3&gt;=4, TIME(HOUR(D17),MINUTE(D17)+$F$3,SECOND(D17)), "N/A")</f>
        <v>0.82291666666666663</v>
      </c>
      <c r="E20" s="1" t="s">
        <v>16</v>
      </c>
      <c r="F20">
        <f ca="1">IF($C$3&gt;=4,'Variable Randomizer'!$K$28, "N/A")</f>
        <v>7</v>
      </c>
      <c r="G20">
        <f ca="1">IF($C$3&gt;=4,'Variable Randomizer'!$K27, "N/A")</f>
        <v>6</v>
      </c>
      <c r="H20">
        <f ca="1">IF($C$3&gt;=4,'Variable Randomizer'!$K26, "N/A")</f>
        <v>5</v>
      </c>
      <c r="I20">
        <f ca="1">IF($C$3&gt;=2,'Variable Randomizer'!$K25, "N/A")</f>
        <v>3</v>
      </c>
      <c r="J20">
        <f ca="1">IF($C$3&gt;=4,'Variable Randomizer'!$K24, "N/A")</f>
        <v>0</v>
      </c>
      <c r="K20">
        <f ca="1">IF($C$3&gt;=4,'Variable Randomizer'!$K23, "N/A")</f>
        <v>0</v>
      </c>
      <c r="L20">
        <f ca="1">IF($C$3&gt;=4,'Variable Randomizer'!$K22, "N/A")</f>
        <v>0</v>
      </c>
      <c r="M20">
        <f ca="1">IF($C$3&gt;=4,'Variable Randomizer'!$K21, "N/A")</f>
        <v>0</v>
      </c>
    </row>
    <row r="21" spans="1:13" x14ac:dyDescent="0.35">
      <c r="A21">
        <v>14</v>
      </c>
      <c r="B21" s="3"/>
      <c r="C21" s="8" t="s">
        <v>3</v>
      </c>
      <c r="D21" s="16">
        <f>IF($C$3&gt;=4, TIME(HOUR($D20),MINUTE($D20)+$E$3,SECOND($D20)), "N/A")</f>
        <v>0.85069444444444453</v>
      </c>
      <c r="E21" s="7" t="s">
        <v>15</v>
      </c>
      <c r="F21">
        <f ca="1">IF($C$3&gt;=4,'Variable Randomizer'!$J$28, "N/A")</f>
        <v>2</v>
      </c>
      <c r="G21">
        <f ca="1">IF($C$3&gt;=4,'Variable Randomizer'!$J$27, "N/A")</f>
        <v>8</v>
      </c>
      <c r="H21">
        <f ca="1">IF($C$3&gt;=4,'Variable Randomizer'!$J26, "N/A")</f>
        <v>1</v>
      </c>
      <c r="I21">
        <f ca="1">IF($C$3&gt;=4,'Variable Randomizer'!$J25, "N/A")</f>
        <v>4</v>
      </c>
      <c r="J21">
        <f ca="1">IF($C$3&gt;=4,'Variable Randomizer'!$J24, "N/A")</f>
        <v>0</v>
      </c>
      <c r="K21">
        <f ca="1">IF($C$3&gt;=4,'Variable Randomizer'!$J23, "N/A")</f>
        <v>0</v>
      </c>
      <c r="L21">
        <f ca="1">IF($C$3&gt;=4,'Variable Randomizer'!$J22, "N/A")</f>
        <v>0</v>
      </c>
      <c r="M21">
        <f ca="1">IF($C$3&gt;=4,'Variable Randomizer'!$J21, "N/A")</f>
        <v>0</v>
      </c>
    </row>
    <row r="22" spans="1:13" x14ac:dyDescent="0.35">
      <c r="A22">
        <v>15</v>
      </c>
      <c r="B22" s="3"/>
      <c r="C22" s="5" t="s">
        <v>1</v>
      </c>
      <c r="E22" s="1"/>
    </row>
    <row r="23" spans="1:13" x14ac:dyDescent="0.35">
      <c r="A23">
        <v>16</v>
      </c>
      <c r="B23" s="3"/>
      <c r="D23" s="10" t="s">
        <v>37</v>
      </c>
      <c r="E23" s="11"/>
      <c r="F23" s="10" t="s">
        <v>13</v>
      </c>
      <c r="G23" s="10" t="s">
        <v>12</v>
      </c>
      <c r="H23" s="10" t="s">
        <v>11</v>
      </c>
      <c r="I23" s="10" t="s">
        <v>10</v>
      </c>
      <c r="J23" s="10" t="s">
        <v>9</v>
      </c>
      <c r="K23" s="10" t="s">
        <v>8</v>
      </c>
      <c r="L23" s="10" t="s">
        <v>7</v>
      </c>
      <c r="M23" s="9" t="s">
        <v>6</v>
      </c>
    </row>
    <row r="24" spans="1:13" x14ac:dyDescent="0.35">
      <c r="C24" s="2" t="s">
        <v>5</v>
      </c>
      <c r="D24" s="16">
        <f>IF($C$3&gt;=6, TIME(HOUR(D21),MINUTE(D21)+$F$3,SECOND(D21)), "N/A")</f>
        <v>0.85416666666666663</v>
      </c>
      <c r="E24" s="1" t="s">
        <v>16</v>
      </c>
      <c r="F24">
        <f ca="1">IF($C$3&gt;=6,'Variable Randomizer'!$H$46, "N/A")</f>
        <v>2</v>
      </c>
      <c r="G24">
        <f ca="1">IF($C$3&gt;=6,'Variable Randomizer'!$H45, "N/A")</f>
        <v>8</v>
      </c>
      <c r="H24">
        <f ca="1">IF($C$3&gt;=6,'Variable Randomizer'!$H44, "N/A")</f>
        <v>1</v>
      </c>
      <c r="I24">
        <f ca="1">IF($C$3&gt;=6,'Variable Randomizer'!$H43, "N/A")</f>
        <v>3</v>
      </c>
      <c r="J24">
        <f ca="1">IF($C$3&gt;=6,'Variable Randomizer'!$H42, "N/A")</f>
        <v>0</v>
      </c>
      <c r="K24">
        <f ca="1">IF($C$3&gt;=6,'Variable Randomizer'!$H41, "N/A")</f>
        <v>0</v>
      </c>
      <c r="L24">
        <f ca="1">IF($C$3&gt;=6,'Variable Randomizer'!$H40, "N/A")</f>
        <v>0</v>
      </c>
      <c r="M24">
        <f ca="1">IF($C$3&gt;=6,'Variable Randomizer'!$H39, "N/A")</f>
        <v>0</v>
      </c>
    </row>
    <row r="25" spans="1:13" x14ac:dyDescent="0.35">
      <c r="C25" s="8" t="s">
        <v>3</v>
      </c>
      <c r="D25" s="16">
        <f>IF($C$3&gt;=6, TIME(HOUR($D24),MINUTE($D24)+$E$3,SECOND($D24)), "N/A")</f>
        <v>0.88194444444444453</v>
      </c>
      <c r="E25" s="7" t="s">
        <v>15</v>
      </c>
      <c r="F25">
        <f ca="1">IF($C$3&gt;=6,'Variable Randomizer'!$I$46, "N/A")</f>
        <v>6</v>
      </c>
      <c r="G25">
        <f ca="1">IF($C$3&gt;=6,'Variable Randomizer'!$I$45, "N/A")</f>
        <v>4</v>
      </c>
      <c r="H25">
        <f ca="1">IF($C$3&gt;=6,'Variable Randomizer'!$I44, "N/A")</f>
        <v>5</v>
      </c>
      <c r="I25">
        <f ca="1">IF($C$3&gt;=6,'Variable Randomizer'!$I43, "N/A")</f>
        <v>7</v>
      </c>
      <c r="J25">
        <f ca="1">IF($C$3&gt;=6,'Variable Randomizer'!$I42, "N/A")</f>
        <v>0</v>
      </c>
      <c r="K25">
        <f ca="1">IF($C$3&gt;=6,'Variable Randomizer'!$I41, "N/A")</f>
        <v>0</v>
      </c>
      <c r="L25">
        <f ca="1">IF($C$3&gt;=6,'Variable Randomizer'!$I40, "N/A")</f>
        <v>0</v>
      </c>
      <c r="M25">
        <f ca="1">IF($C$3&gt;=6,'Variable Randomizer'!$I39, "N/A")</f>
        <v>0</v>
      </c>
    </row>
    <row r="26" spans="1:13" x14ac:dyDescent="0.35">
      <c r="C26" s="2" t="s">
        <v>1</v>
      </c>
      <c r="E26" s="1"/>
    </row>
    <row r="27" spans="1:13" x14ac:dyDescent="0.35">
      <c r="C27" s="12"/>
      <c r="D27" s="10" t="s">
        <v>36</v>
      </c>
      <c r="E27" s="11"/>
      <c r="F27" s="10" t="s">
        <v>13</v>
      </c>
      <c r="G27" s="10" t="s">
        <v>12</v>
      </c>
      <c r="H27" s="10" t="s">
        <v>11</v>
      </c>
      <c r="I27" s="10" t="s">
        <v>10</v>
      </c>
      <c r="J27" s="10" t="s">
        <v>9</v>
      </c>
      <c r="K27" s="10" t="s">
        <v>8</v>
      </c>
      <c r="L27" s="10" t="s">
        <v>7</v>
      </c>
      <c r="M27" s="9" t="s">
        <v>6</v>
      </c>
    </row>
    <row r="28" spans="1:13" x14ac:dyDescent="0.35">
      <c r="C28" s="2" t="s">
        <v>5</v>
      </c>
      <c r="D28" s="16">
        <f>IF($C$3&gt;=6, TIME(HOUR(D25),MINUTE(D25)+$F$3,SECOND(D25)), "N/A")</f>
        <v>0.88541666666666663</v>
      </c>
      <c r="E28" s="1" t="s">
        <v>16</v>
      </c>
      <c r="F28">
        <f ca="1">IF($C$3&gt;=6,'Variable Randomizer'!$K$46, "N/A")</f>
        <v>4</v>
      </c>
      <c r="G28">
        <f ca="1">IF($C$3&gt;=6,'Variable Randomizer'!$K45, "N/A")</f>
        <v>5</v>
      </c>
      <c r="H28">
        <f ca="1">IF($C$3&gt;=6,'Variable Randomizer'!$K44, "N/A")</f>
        <v>7</v>
      </c>
      <c r="I28">
        <f ca="1">IF($C$3&gt;=6,'Variable Randomizer'!$K43, "N/A")</f>
        <v>6</v>
      </c>
      <c r="J28">
        <f ca="1">IF($C$3&gt;=6,'Variable Randomizer'!$K42, "N/A")</f>
        <v>0</v>
      </c>
      <c r="K28">
        <f ca="1">IF($C$3&gt;=6,'Variable Randomizer'!$K41, "N/A")</f>
        <v>0</v>
      </c>
      <c r="L28">
        <f ca="1">IF($C$3&gt;=6,'Variable Randomizer'!$K40, "N/A")</f>
        <v>0</v>
      </c>
      <c r="M28">
        <f ca="1">IF($C$3&gt;=6,'Variable Randomizer'!$K39, "N/A")</f>
        <v>0</v>
      </c>
    </row>
    <row r="29" spans="1:13" x14ac:dyDescent="0.35">
      <c r="C29" s="8" t="s">
        <v>3</v>
      </c>
      <c r="D29" s="16">
        <f>IF($C$3&gt;=6, TIME(HOUR($D28),MINUTE($D28)+$E$3,SECOND($D28)), "N/A")</f>
        <v>0.91319444444444453</v>
      </c>
      <c r="E29" s="7" t="s">
        <v>15</v>
      </c>
      <c r="F29">
        <f ca="1">IF($C$3&gt;=6,'Variable Randomizer'!$J$46, "N/A")</f>
        <v>2</v>
      </c>
      <c r="G29">
        <f ca="1">IF($C$3&gt;=6,'Variable Randomizer'!$J$45, "N/A")</f>
        <v>8</v>
      </c>
      <c r="H29">
        <f ca="1">IF($C$3&gt;=6,'Variable Randomizer'!$J44, "N/A")</f>
        <v>1</v>
      </c>
      <c r="I29">
        <f ca="1">IF($C$3&gt;=6,'Variable Randomizer'!$J43, "N/A")</f>
        <v>3</v>
      </c>
      <c r="J29">
        <f ca="1">IF($C$3&gt;=6,'Variable Randomizer'!$J42, "N/A")</f>
        <v>0</v>
      </c>
      <c r="K29">
        <f ca="1">IF($C$3&gt;=6,'Variable Randomizer'!$J41, "N/A")</f>
        <v>0</v>
      </c>
      <c r="L29">
        <f ca="1">IF($C$3&gt;=6,'Variable Randomizer'!$J40, "N/A")</f>
        <v>0</v>
      </c>
      <c r="M29">
        <f ca="1">IF($C$3&gt;=6,'Variable Randomizer'!$J39, "N/A")</f>
        <v>0</v>
      </c>
    </row>
    <row r="30" spans="1:13" x14ac:dyDescent="0.35">
      <c r="C30" s="5" t="s">
        <v>1</v>
      </c>
      <c r="E30" s="1"/>
    </row>
    <row r="31" spans="1:13" x14ac:dyDescent="0.35">
      <c r="D31" s="10" t="s">
        <v>35</v>
      </c>
      <c r="E31" s="11"/>
      <c r="F31" s="10" t="s">
        <v>13</v>
      </c>
      <c r="G31" s="10" t="s">
        <v>12</v>
      </c>
      <c r="H31" s="10" t="s">
        <v>11</v>
      </c>
      <c r="I31" s="10" t="s">
        <v>10</v>
      </c>
      <c r="J31" s="10" t="s">
        <v>9</v>
      </c>
      <c r="K31" s="10" t="s">
        <v>8</v>
      </c>
      <c r="L31" s="10" t="s">
        <v>7</v>
      </c>
      <c r="M31" s="9" t="s">
        <v>6</v>
      </c>
    </row>
    <row r="32" spans="1:13" x14ac:dyDescent="0.35">
      <c r="C32" s="2" t="s">
        <v>5</v>
      </c>
      <c r="D32" s="16" t="str">
        <f>IF($C$3&gt;=8, TIME(HOUR(D29),MINUTE(D29)+$F$3,SECOND(D29)), "N/A")</f>
        <v>N/A</v>
      </c>
      <c r="E32" s="1" t="s">
        <v>16</v>
      </c>
      <c r="F32" t="str">
        <f>IF($C$3&gt;=8,'Variable Randomizer'!$H$64, "N/A")</f>
        <v>N/A</v>
      </c>
      <c r="G32" t="str">
        <f>IF($C$3&gt;=8,'Variable Randomizer'!$H63, "N/A")</f>
        <v>N/A</v>
      </c>
      <c r="H32" t="str">
        <f>IF($C$3&gt;=8,'Variable Randomizer'!$H62, "N/A")</f>
        <v>N/A</v>
      </c>
      <c r="I32" t="str">
        <f>IF($C$3&gt;=8,'Variable Randomizer'!$H61, "N/A")</f>
        <v>N/A</v>
      </c>
      <c r="J32" t="str">
        <f>IF($C$3&gt;=8,'Variable Randomizer'!$H60, "N/A")</f>
        <v>N/A</v>
      </c>
      <c r="K32" t="str">
        <f>IF($C$3&gt;=8,'Variable Randomizer'!$H59, "N/A")</f>
        <v>N/A</v>
      </c>
      <c r="L32" t="str">
        <f>IF($C$3&gt;=8,'Variable Randomizer'!$H58, "N/A")</f>
        <v>N/A</v>
      </c>
      <c r="M32" t="str">
        <f>IF($C$3&gt;=8,'Variable Randomizer'!$H57, "N/A")</f>
        <v>N/A</v>
      </c>
    </row>
    <row r="33" spans="3:13" x14ac:dyDescent="0.35">
      <c r="C33" s="8" t="s">
        <v>3</v>
      </c>
      <c r="D33" s="16" t="str">
        <f>IF($C$3&gt;=8, TIME(HOUR($D32),MINUTE($D32)+$E$3,SECOND($D32)), "N/A")</f>
        <v>N/A</v>
      </c>
      <c r="E33" s="7" t="s">
        <v>15</v>
      </c>
      <c r="F33" t="str">
        <f>IF($C$3&gt;=8,'Variable Randomizer'!$I$64, "N/A")</f>
        <v>N/A</v>
      </c>
      <c r="G33" t="str">
        <f>IF($C$3&gt;=8,'Variable Randomizer'!$I$63, "N/A")</f>
        <v>N/A</v>
      </c>
      <c r="H33" t="str">
        <f>IF($C$3&gt;=8,'Variable Randomizer'!$I62, "N/A")</f>
        <v>N/A</v>
      </c>
      <c r="I33" t="str">
        <f>IF($C$3&gt;=8,'Variable Randomizer'!$I61, "N/A")</f>
        <v>N/A</v>
      </c>
      <c r="J33" t="str">
        <f>IF($C$3&gt;=8,'Variable Randomizer'!$I60, "N/A")</f>
        <v>N/A</v>
      </c>
      <c r="K33" t="str">
        <f>IF($C$3&gt;=8,'Variable Randomizer'!$I59, "N/A")</f>
        <v>N/A</v>
      </c>
      <c r="L33" t="str">
        <f>IF($C$3&gt;=8,'Variable Randomizer'!$I58, "N/A")</f>
        <v>N/A</v>
      </c>
      <c r="M33" t="str">
        <f>IF($C$3&gt;=8,'Variable Randomizer'!$I57, "N/A")</f>
        <v>N/A</v>
      </c>
    </row>
    <row r="34" spans="3:13" x14ac:dyDescent="0.35">
      <c r="C34" s="2" t="s">
        <v>1</v>
      </c>
      <c r="E34" s="1"/>
    </row>
    <row r="35" spans="3:13" x14ac:dyDescent="0.35">
      <c r="C35" s="12"/>
      <c r="D35" s="10" t="s">
        <v>34</v>
      </c>
      <c r="E35" s="11"/>
      <c r="F35" s="10" t="s">
        <v>13</v>
      </c>
      <c r="G35" s="10" t="s">
        <v>12</v>
      </c>
      <c r="H35" s="10" t="s">
        <v>11</v>
      </c>
      <c r="I35" s="10" t="s">
        <v>10</v>
      </c>
      <c r="J35" s="10" t="s">
        <v>9</v>
      </c>
      <c r="K35" s="10" t="s">
        <v>8</v>
      </c>
      <c r="L35" s="10" t="s">
        <v>7</v>
      </c>
      <c r="M35" s="9" t="s">
        <v>6</v>
      </c>
    </row>
    <row r="36" spans="3:13" x14ac:dyDescent="0.35">
      <c r="C36" s="2" t="s">
        <v>5</v>
      </c>
      <c r="D36" s="16" t="str">
        <f>IF($C$3&gt;=8, TIME(HOUR(D33),MINUTE(D33)+$F$3,SECOND(D33)), "N/A")</f>
        <v>N/A</v>
      </c>
      <c r="E36" s="1" t="s">
        <v>16</v>
      </c>
      <c r="F36" t="str">
        <f>IF($C$3&gt;=8,'Variable Randomizer'!$K$64, "N/A")</f>
        <v>N/A</v>
      </c>
      <c r="G36" t="str">
        <f>IF($C$3&gt;=8,'Variable Randomizer'!$K63, "N/A")</f>
        <v>N/A</v>
      </c>
      <c r="H36" t="str">
        <f>IF($C$3&gt;=8,'Variable Randomizer'!$K62, "N/A")</f>
        <v>N/A</v>
      </c>
      <c r="I36" t="str">
        <f>IF($C$3&gt;=8,'Variable Randomizer'!$K61, "N/A")</f>
        <v>N/A</v>
      </c>
      <c r="J36" t="str">
        <f>IF($C$3&gt;=8,'Variable Randomizer'!$K60, "N/A")</f>
        <v>N/A</v>
      </c>
      <c r="K36" t="str">
        <f>IF($C$3&gt;=8,'Variable Randomizer'!$K59, "N/A")</f>
        <v>N/A</v>
      </c>
      <c r="L36" t="str">
        <f>IF($C$3&gt;=8,'Variable Randomizer'!$K58, "N/A")</f>
        <v>N/A</v>
      </c>
      <c r="M36" t="str">
        <f>IF($C$3&gt;=8,'Variable Randomizer'!$K57, "N/A")</f>
        <v>N/A</v>
      </c>
    </row>
    <row r="37" spans="3:13" x14ac:dyDescent="0.35">
      <c r="C37" s="8" t="s">
        <v>3</v>
      </c>
      <c r="D37" s="16" t="str">
        <f>IF($C$3&gt;=8, TIME(HOUR($D36),MINUTE($D36)+$E$3,SECOND($D36)), "N/A")</f>
        <v>N/A</v>
      </c>
      <c r="E37" s="7" t="s">
        <v>15</v>
      </c>
      <c r="F37" t="str">
        <f>IF($C$3&gt;=8,'Variable Randomizer'!$J$64, "N/A")</f>
        <v>N/A</v>
      </c>
      <c r="G37" t="str">
        <f>IF($C$3&gt;=8,'Variable Randomizer'!$J$63, "N/A")</f>
        <v>N/A</v>
      </c>
      <c r="H37" t="str">
        <f>IF($C$3&gt;=8,'Variable Randomizer'!$J62, "N/A")</f>
        <v>N/A</v>
      </c>
      <c r="I37" t="str">
        <f>IF($C$3&gt;=8,'Variable Randomizer'!$J61, "N/A")</f>
        <v>N/A</v>
      </c>
      <c r="J37" t="str">
        <f>IF($C$3&gt;=8,'Variable Randomizer'!$J60, "N/A")</f>
        <v>N/A</v>
      </c>
      <c r="K37" t="str">
        <f>IF($C$3&gt;=8,'Variable Randomizer'!$J59, "N/A")</f>
        <v>N/A</v>
      </c>
      <c r="L37" t="str">
        <f>IF($C$3&gt;=8,'Variable Randomizer'!$J58, "N/A")</f>
        <v>N/A</v>
      </c>
      <c r="M37" t="str">
        <f>IF($C$3&gt;=8,'Variable Randomizer'!$J57, "N/A")</f>
        <v>N/A</v>
      </c>
    </row>
    <row r="38" spans="3:13" x14ac:dyDescent="0.35">
      <c r="C38" s="5" t="s">
        <v>1</v>
      </c>
      <c r="E38" s="1"/>
    </row>
    <row r="39" spans="3:13" x14ac:dyDescent="0.35">
      <c r="E39" s="1"/>
    </row>
    <row r="40" spans="3:13" x14ac:dyDescent="0.35">
      <c r="E40" s="1"/>
    </row>
    <row r="41" spans="3:13" x14ac:dyDescent="0.35">
      <c r="E41" s="1"/>
    </row>
    <row r="42" spans="3:13" x14ac:dyDescent="0.35">
      <c r="E42" s="1"/>
    </row>
    <row r="43" spans="3:13" x14ac:dyDescent="0.35">
      <c r="E43" s="1"/>
    </row>
    <row r="44" spans="3:13" x14ac:dyDescent="0.35">
      <c r="E44" s="1"/>
    </row>
    <row r="45" spans="3:13" x14ac:dyDescent="0.35">
      <c r="E45" s="1"/>
    </row>
    <row r="46" spans="3:13" x14ac:dyDescent="0.35">
      <c r="E46" s="1"/>
    </row>
    <row r="47" spans="3:13" x14ac:dyDescent="0.35">
      <c r="E47" s="1"/>
    </row>
    <row r="48" spans="3:13" x14ac:dyDescent="0.35">
      <c r="E48" s="1"/>
    </row>
  </sheetData>
  <dataValidations count="1">
    <dataValidation type="list" allowBlank="1" showInputMessage="1" showErrorMessage="1" sqref="B6:C6" xr:uid="{D1C20397-DC6A-4450-A3AD-CBF7C23BF50D}">
      <formula1>"2, 3, 4, 5, 6, 7, 8, 9, 10, 11, 12, 13, 14, 15, 16"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84450-223B-492F-B419-114F0E454845}">
  <dimension ref="A2:S72"/>
  <sheetViews>
    <sheetView topLeftCell="D51" workbookViewId="0">
      <selection activeCell="J58" sqref="J58"/>
    </sheetView>
  </sheetViews>
  <sheetFormatPr defaultRowHeight="14.5" x14ac:dyDescent="0.35"/>
  <cols>
    <col min="2" max="2" width="12.1796875" customWidth="1"/>
    <col min="3" max="3" width="18.54296875" customWidth="1"/>
    <col min="4" max="4" width="11.90625" customWidth="1"/>
    <col min="5" max="5" width="13.453125" customWidth="1"/>
    <col min="6" max="6" width="24.26953125" customWidth="1"/>
    <col min="7" max="7" width="25" customWidth="1"/>
    <col min="8" max="9" width="14.6328125" customWidth="1"/>
    <col min="10" max="11" width="14.81640625" customWidth="1"/>
    <col min="12" max="15" width="14.7265625" customWidth="1"/>
    <col min="16" max="17" width="13.54296875" customWidth="1"/>
    <col min="18" max="18" width="12.90625" customWidth="1"/>
    <col min="19" max="19" width="13.453125" customWidth="1"/>
  </cols>
  <sheetData>
    <row r="2" spans="1:19" x14ac:dyDescent="0.35">
      <c r="B2" s="2" t="s">
        <v>33</v>
      </c>
      <c r="C2" s="2" t="s">
        <v>32</v>
      </c>
      <c r="D2" s="2" t="s">
        <v>31</v>
      </c>
      <c r="E2" s="2" t="s">
        <v>30</v>
      </c>
      <c r="F2" s="2" t="s">
        <v>29</v>
      </c>
      <c r="G2" s="2" t="s">
        <v>28</v>
      </c>
      <c r="H2" s="2" t="s">
        <v>27</v>
      </c>
      <c r="I2" s="2" t="s">
        <v>26</v>
      </c>
      <c r="J2" s="2" t="s">
        <v>25</v>
      </c>
      <c r="K2" s="2" t="s">
        <v>24</v>
      </c>
      <c r="L2" s="2"/>
      <c r="M2" s="2"/>
      <c r="N2" s="2"/>
      <c r="O2" s="2"/>
      <c r="P2" s="2"/>
      <c r="Q2" s="2"/>
      <c r="R2" s="2"/>
      <c r="S2" s="2"/>
    </row>
    <row r="3" spans="1:19" x14ac:dyDescent="0.35">
      <c r="A3">
        <v>1</v>
      </c>
      <c r="B3">
        <f ca="1">RAND()</f>
        <v>0.7305589103830632</v>
      </c>
      <c r="C3" cm="1">
        <f t="array" aca="1" ref="C3:C18" ca="1">_xlfn.SORTBY('Variable Schedule'!$B$8:$B$23, 'Variable Randomizer'!B3:B18, 1)</f>
        <v>0</v>
      </c>
      <c r="D3">
        <f ca="1">C18</f>
        <v>7</v>
      </c>
      <c r="E3">
        <f ca="1">C17</f>
        <v>2</v>
      </c>
      <c r="F3">
        <f ca="1">IF('Variable Schedule'!$B$3&gt;=2, RAND(), 0)</f>
        <v>0.1660701374691318</v>
      </c>
      <c r="G3">
        <f ca="1">IF('Variable Schedule'!$B$3&gt;=2, RAND(), 0)</f>
        <v>0.58348201320012028</v>
      </c>
      <c r="H3" cm="1">
        <f t="array" aca="1" ref="H3:H10" ca="1">_xlfn.SORTBY(D3:D10,$F$3:$F$10,1)</f>
        <v>0</v>
      </c>
      <c r="I3" cm="1">
        <f t="array" aca="1" ref="I3:I10" ca="1">_xlfn.SORTBY(E3:E10,G3:G10,1)</f>
        <v>0</v>
      </c>
      <c r="J3" cm="1">
        <f t="array" aca="1" ref="J3:J10" ca="1">_xlfn.SORTBY(D3:D10,G3:G10,1)</f>
        <v>0</v>
      </c>
      <c r="K3" cm="1">
        <f t="array" aca="1" ref="K3:K10" ca="1">_xlfn.SORTBY(E3:E10,$G$3:$G$10,1)</f>
        <v>0</v>
      </c>
    </row>
    <row r="4" spans="1:19" x14ac:dyDescent="0.35">
      <c r="A4">
        <v>2</v>
      </c>
      <c r="B4">
        <f ca="1">RAND()</f>
        <v>0.79077887182971063</v>
      </c>
      <c r="C4">
        <f ca="1"/>
        <v>0</v>
      </c>
      <c r="D4">
        <f ca="1">C16</f>
        <v>3</v>
      </c>
      <c r="E4">
        <f ca="1">C15</f>
        <v>1</v>
      </c>
      <c r="F4">
        <f ca="1">IF('Variable Schedule'!$B$3&gt;=4, RAND(), 0)</f>
        <v>6.1604427110029447E-2</v>
      </c>
      <c r="G4">
        <f ca="1">IF('Variable Schedule'!$B$3&gt;=4, RAND(), 0)</f>
        <v>0.96743445224984281</v>
      </c>
      <c r="H4">
        <f ca="1"/>
        <v>0</v>
      </c>
      <c r="I4">
        <f ca="1"/>
        <v>0</v>
      </c>
      <c r="J4">
        <f ca="1"/>
        <v>0</v>
      </c>
      <c r="K4">
        <f ca="1"/>
        <v>0</v>
      </c>
    </row>
    <row r="5" spans="1:19" x14ac:dyDescent="0.35">
      <c r="A5">
        <v>3</v>
      </c>
      <c r="B5">
        <f ca="1">IF('Variable Schedule'!$B$3&gt;=3, RAND(), 0)</f>
        <v>0.78043993959634739</v>
      </c>
      <c r="C5">
        <f ca="1"/>
        <v>0</v>
      </c>
      <c r="D5">
        <f ca="1">C14</f>
        <v>4</v>
      </c>
      <c r="E5">
        <f ca="1">C13</f>
        <v>8</v>
      </c>
      <c r="F5">
        <f ca="1">IF('Variable Schedule'!$B$3&gt;=6, RAND(), 0)</f>
        <v>0.27592774457874758</v>
      </c>
      <c r="G5">
        <f ca="1">IF('Variable Schedule'!$B$3&gt;=6, RAND(), 0)</f>
        <v>0.37633274720876664</v>
      </c>
      <c r="H5">
        <f ca="1"/>
        <v>0</v>
      </c>
      <c r="I5">
        <f ca="1"/>
        <v>0</v>
      </c>
      <c r="J5">
        <f ca="1"/>
        <v>0</v>
      </c>
      <c r="K5">
        <f ca="1"/>
        <v>0</v>
      </c>
    </row>
    <row r="6" spans="1:19" x14ac:dyDescent="0.35">
      <c r="A6">
        <v>4</v>
      </c>
      <c r="B6">
        <f ca="1">IF('Variable Schedule'!$B$3&gt;=4, RAND(), 0)</f>
        <v>0.62657594504714809</v>
      </c>
      <c r="C6">
        <f ca="1"/>
        <v>0</v>
      </c>
      <c r="D6">
        <f ca="1">C12</f>
        <v>6</v>
      </c>
      <c r="E6">
        <f ca="1">C11</f>
        <v>5</v>
      </c>
      <c r="F6">
        <f ca="1">IF('Variable Schedule'!$B$3&gt;=8, RAND(), 0)</f>
        <v>3.1318725137932102E-3</v>
      </c>
      <c r="G6">
        <f ca="1">IF('Variable Schedule'!$B$3&gt;=8, RAND(), 0)</f>
        <v>0.35560425948469609</v>
      </c>
      <c r="H6">
        <f ca="1"/>
        <v>0</v>
      </c>
      <c r="I6">
        <f ca="1"/>
        <v>0</v>
      </c>
      <c r="J6">
        <f ca="1"/>
        <v>0</v>
      </c>
      <c r="K6">
        <f ca="1"/>
        <v>0</v>
      </c>
    </row>
    <row r="7" spans="1:19" x14ac:dyDescent="0.35">
      <c r="A7">
        <v>5</v>
      </c>
      <c r="B7">
        <f ca="1">IF('Variable Schedule'!$B$3&gt;=5, RAND(), 0)</f>
        <v>8.3061792839662418E-2</v>
      </c>
      <c r="C7">
        <f ca="1"/>
        <v>0</v>
      </c>
      <c r="D7">
        <f ca="1">C10</f>
        <v>0</v>
      </c>
      <c r="E7">
        <f ca="1">C9</f>
        <v>0</v>
      </c>
      <c r="F7">
        <f ca="1">IF('Variable Schedule'!$B$3&gt;=10, RAND(), 0)</f>
        <v>0</v>
      </c>
      <c r="G7">
        <f ca="1">IF('Variable Schedule'!$B$3&gt;=10, RAND(), 0)</f>
        <v>0</v>
      </c>
      <c r="H7">
        <f ca="1"/>
        <v>6</v>
      </c>
      <c r="I7">
        <f ca="1"/>
        <v>5</v>
      </c>
      <c r="J7">
        <f ca="1"/>
        <v>6</v>
      </c>
      <c r="K7">
        <f ca="1"/>
        <v>5</v>
      </c>
    </row>
    <row r="8" spans="1:19" x14ac:dyDescent="0.35">
      <c r="A8">
        <v>6</v>
      </c>
      <c r="B8">
        <f ca="1">IF('Variable Schedule'!$B$3&gt;=6, RAND(), 0)</f>
        <v>0.36055066969053828</v>
      </c>
      <c r="C8">
        <f ca="1"/>
        <v>0</v>
      </c>
      <c r="D8">
        <f ca="1">C8</f>
        <v>0</v>
      </c>
      <c r="E8">
        <f ca="1">C7</f>
        <v>0</v>
      </c>
      <c r="F8">
        <f ca="1">IF('Variable Schedule'!$B$3&gt;=12, RAND(), 0)</f>
        <v>0</v>
      </c>
      <c r="G8">
        <f ca="1">IF('Variable Schedule'!$B$3&gt;=12, RAND(), 0)</f>
        <v>0</v>
      </c>
      <c r="H8">
        <f ca="1"/>
        <v>3</v>
      </c>
      <c r="I8">
        <f ca="1"/>
        <v>8</v>
      </c>
      <c r="J8">
        <f ca="1"/>
        <v>4</v>
      </c>
      <c r="K8">
        <f ca="1"/>
        <v>8</v>
      </c>
    </row>
    <row r="9" spans="1:19" x14ac:dyDescent="0.35">
      <c r="A9">
        <v>7</v>
      </c>
      <c r="B9">
        <f ca="1">IF('Variable Schedule'!$B$3&gt;=7, RAND(), 0)</f>
        <v>0.91493871699847729</v>
      </c>
      <c r="C9">
        <f ca="1"/>
        <v>0</v>
      </c>
      <c r="D9">
        <f ca="1">C6</f>
        <v>0</v>
      </c>
      <c r="E9">
        <f ca="1">C5</f>
        <v>0</v>
      </c>
      <c r="F9">
        <f ca="1">IF('Variable Schedule'!$B$3&gt;=14, RAND(), 0)</f>
        <v>0</v>
      </c>
      <c r="G9">
        <f ca="1">IF('Variable Schedule'!$B$3&gt;=14, RAND(), 0)</f>
        <v>0</v>
      </c>
      <c r="H9">
        <f ca="1"/>
        <v>7</v>
      </c>
      <c r="I9">
        <f ca="1"/>
        <v>2</v>
      </c>
      <c r="J9">
        <f ca="1"/>
        <v>7</v>
      </c>
      <c r="K9">
        <f ca="1"/>
        <v>2</v>
      </c>
    </row>
    <row r="10" spans="1:19" x14ac:dyDescent="0.35">
      <c r="A10">
        <v>8</v>
      </c>
      <c r="B10">
        <f ca="1">IF('Variable Schedule'!$B$3&gt;=8, RAND(), 0)</f>
        <v>0.62512689512337982</v>
      </c>
      <c r="C10">
        <f ca="1"/>
        <v>0</v>
      </c>
      <c r="D10">
        <f ca="1">C4</f>
        <v>0</v>
      </c>
      <c r="E10">
        <f ca="1">C3</f>
        <v>0</v>
      </c>
      <c r="F10">
        <f ca="1">IF('Variable Schedule'!$B$3&gt;=16, RAND(), 0)</f>
        <v>0</v>
      </c>
      <c r="G10">
        <f ca="1">IF('Variable Schedule'!$B$3&gt;=16, RAND(), 0)</f>
        <v>0</v>
      </c>
      <c r="H10">
        <f ca="1"/>
        <v>4</v>
      </c>
      <c r="I10">
        <f ca="1"/>
        <v>1</v>
      </c>
      <c r="J10">
        <f ca="1"/>
        <v>3</v>
      </c>
      <c r="K10">
        <f ca="1"/>
        <v>1</v>
      </c>
    </row>
    <row r="11" spans="1:19" x14ac:dyDescent="0.35">
      <c r="A11">
        <v>9</v>
      </c>
      <c r="B11">
        <f ca="1">IF('Variable Schedule'!$B$3&gt;=9, RAND(), 0)</f>
        <v>0</v>
      </c>
      <c r="C11">
        <f ca="1"/>
        <v>5</v>
      </c>
    </row>
    <row r="12" spans="1:19" x14ac:dyDescent="0.35">
      <c r="A12">
        <v>10</v>
      </c>
      <c r="B12">
        <f ca="1">IF('Variable Schedule'!$B$3&gt;=10, RAND(), 0)</f>
        <v>0</v>
      </c>
      <c r="C12">
        <f ca="1"/>
        <v>6</v>
      </c>
    </row>
    <row r="13" spans="1:19" x14ac:dyDescent="0.35">
      <c r="A13">
        <v>11</v>
      </c>
      <c r="B13">
        <f ca="1">IF('Variable Schedule'!$B$3&gt;=11, RAND(), 0)</f>
        <v>0</v>
      </c>
      <c r="C13">
        <f ca="1"/>
        <v>8</v>
      </c>
    </row>
    <row r="14" spans="1:19" x14ac:dyDescent="0.35">
      <c r="A14">
        <v>12</v>
      </c>
      <c r="B14">
        <f ca="1">IF('Variable Schedule'!$B$3&gt;=12, RAND(), 0)</f>
        <v>0</v>
      </c>
      <c r="C14">
        <f ca="1"/>
        <v>4</v>
      </c>
    </row>
    <row r="15" spans="1:19" x14ac:dyDescent="0.35">
      <c r="A15">
        <v>13</v>
      </c>
      <c r="B15">
        <f ca="1">IF('Variable Schedule'!$B$3&gt;=13, RAND(), 0)</f>
        <v>0</v>
      </c>
      <c r="C15">
        <f ca="1"/>
        <v>1</v>
      </c>
    </row>
    <row r="16" spans="1:19" x14ac:dyDescent="0.35">
      <c r="A16">
        <v>14</v>
      </c>
      <c r="B16">
        <f ca="1">IF('Variable Schedule'!$B$3&gt;=14, RAND(), 0)</f>
        <v>0</v>
      </c>
      <c r="C16">
        <f ca="1"/>
        <v>3</v>
      </c>
    </row>
    <row r="17" spans="1:11" x14ac:dyDescent="0.35">
      <c r="A17">
        <v>15</v>
      </c>
      <c r="B17">
        <f ca="1">IF('Variable Schedule'!$B$3&gt;=15, RAND(), 0)</f>
        <v>0</v>
      </c>
      <c r="C17">
        <f ca="1"/>
        <v>2</v>
      </c>
    </row>
    <row r="18" spans="1:11" x14ac:dyDescent="0.35">
      <c r="A18">
        <v>16</v>
      </c>
      <c r="B18">
        <f ca="1">IF('Variable Schedule'!$B$3&gt;=16, RAND(), 0)</f>
        <v>0</v>
      </c>
      <c r="C18">
        <f ca="1"/>
        <v>7</v>
      </c>
    </row>
    <row r="20" spans="1:11" x14ac:dyDescent="0.35">
      <c r="B20" s="2" t="s">
        <v>33</v>
      </c>
      <c r="C20" s="2" t="s">
        <v>32</v>
      </c>
      <c r="D20" s="2" t="s">
        <v>31</v>
      </c>
      <c r="E20" s="2" t="s">
        <v>30</v>
      </c>
      <c r="F20" s="2" t="s">
        <v>46</v>
      </c>
      <c r="G20" s="2" t="s">
        <v>45</v>
      </c>
      <c r="H20" s="2" t="s">
        <v>27</v>
      </c>
      <c r="I20" s="2" t="s">
        <v>26</v>
      </c>
      <c r="J20" s="2" t="s">
        <v>25</v>
      </c>
      <c r="K20" s="2" t="s">
        <v>24</v>
      </c>
    </row>
    <row r="21" spans="1:11" x14ac:dyDescent="0.35">
      <c r="A21">
        <v>1</v>
      </c>
      <c r="B21">
        <f ca="1">RAND()</f>
        <v>0.60108697833239433</v>
      </c>
      <c r="C21" cm="1">
        <f t="array" aca="1" ref="C21:C36" ca="1">_xlfn.SORTBY('Variable Schedule'!$B$8:$B$23, 'Variable Randomizer'!B21:B36, 1)</f>
        <v>0</v>
      </c>
      <c r="D21">
        <f ca="1">C36</f>
        <v>2</v>
      </c>
      <c r="E21">
        <f ca="1">C35</f>
        <v>7</v>
      </c>
      <c r="F21">
        <f ca="1">IF('Variable Schedule'!$B$3&gt;=2, RAND(), 0)</f>
        <v>0.69882547569275311</v>
      </c>
      <c r="G21">
        <f ca="1">IF('Variable Schedule'!$B$3&gt;=2, RAND(), 0)</f>
        <v>0.89100668508607839</v>
      </c>
      <c r="H21" cm="1">
        <f t="array" aca="1" ref="H21:H28" ca="1">_xlfn.SORTBY(D21:D28,F21:F28,1)</f>
        <v>0</v>
      </c>
      <c r="I21" cm="1">
        <f t="array" aca="1" ref="I21:I28" ca="1">_xlfn.SORTBY(E21:E28,G21:G28,1)</f>
        <v>0</v>
      </c>
      <c r="J21" cm="1">
        <f t="array" aca="1" ref="J21:J28" ca="1">_xlfn.SORTBY(D21:D28,F21:F28,1)</f>
        <v>0</v>
      </c>
      <c r="K21" cm="1">
        <f t="array" aca="1" ref="K21:K28" ca="1">_xlfn.SORTBY(E21:E28,F21:F28,1)</f>
        <v>0</v>
      </c>
    </row>
    <row r="22" spans="1:11" x14ac:dyDescent="0.35">
      <c r="A22">
        <v>2</v>
      </c>
      <c r="B22">
        <f ca="1">RAND()</f>
        <v>0.82441089310264748</v>
      </c>
      <c r="C22">
        <f ca="1"/>
        <v>0</v>
      </c>
      <c r="D22">
        <f ca="1">C34</f>
        <v>1</v>
      </c>
      <c r="E22">
        <f ca="1">C33</f>
        <v>5</v>
      </c>
      <c r="F22">
        <f ca="1">IF('Variable Schedule'!$B$3&gt;=4, RAND(), 0)</f>
        <v>0.62643332822250419</v>
      </c>
      <c r="G22">
        <f ca="1">IF('Variable Schedule'!$B$3&gt;=4, RAND(), 0)</f>
        <v>0.1593353295143829</v>
      </c>
      <c r="H22">
        <f ca="1"/>
        <v>0</v>
      </c>
      <c r="I22">
        <f ca="1"/>
        <v>0</v>
      </c>
      <c r="J22">
        <f ca="1"/>
        <v>0</v>
      </c>
      <c r="K22">
        <f ca="1"/>
        <v>0</v>
      </c>
    </row>
    <row r="23" spans="1:11" x14ac:dyDescent="0.35">
      <c r="A23">
        <v>3</v>
      </c>
      <c r="B23">
        <f ca="1">IF('Variable Schedule'!$B$3&gt;=3, RAND(), 0)</f>
        <v>0.48145507011519462</v>
      </c>
      <c r="C23">
        <f ca="1"/>
        <v>0</v>
      </c>
      <c r="D23">
        <f ca="1">C32</f>
        <v>4</v>
      </c>
      <c r="E23">
        <f ca="1">C31</f>
        <v>3</v>
      </c>
      <c r="F23">
        <f ca="1">IF('Variable Schedule'!$B$3&gt;=6, RAND(), 0)</f>
        <v>0.15141811288104523</v>
      </c>
      <c r="G23">
        <f ca="1">IF('Variable Schedule'!$B$3&gt;=6, RAND(), 0)</f>
        <v>0.73057673634312392</v>
      </c>
      <c r="H23">
        <f ca="1"/>
        <v>0</v>
      </c>
      <c r="I23">
        <f ca="1"/>
        <v>0</v>
      </c>
      <c r="J23">
        <f ca="1"/>
        <v>0</v>
      </c>
      <c r="K23">
        <f ca="1"/>
        <v>0</v>
      </c>
    </row>
    <row r="24" spans="1:11" x14ac:dyDescent="0.35">
      <c r="A24">
        <v>4</v>
      </c>
      <c r="B24">
        <f ca="1">IF('Variable Schedule'!$B$3&gt;=4, RAND(), 0)</f>
        <v>0.56510277337606418</v>
      </c>
      <c r="C24">
        <f ca="1"/>
        <v>0</v>
      </c>
      <c r="D24">
        <f ca="1">C30</f>
        <v>8</v>
      </c>
      <c r="E24">
        <f ca="1">C29</f>
        <v>6</v>
      </c>
      <c r="F24">
        <f ca="1">IF('Variable Schedule'!$B$3&gt;=8, RAND(), 0)</f>
        <v>0.67015529957104936</v>
      </c>
      <c r="G24">
        <f ca="1">IF('Variable Schedule'!$B$3&gt;=8, RAND(), 0)</f>
        <v>0.30474859636259066</v>
      </c>
      <c r="H24">
        <f ca="1"/>
        <v>0</v>
      </c>
      <c r="I24">
        <f ca="1"/>
        <v>0</v>
      </c>
      <c r="J24">
        <f ca="1"/>
        <v>0</v>
      </c>
      <c r="K24">
        <f ca="1"/>
        <v>0</v>
      </c>
    </row>
    <row r="25" spans="1:11" x14ac:dyDescent="0.35">
      <c r="A25">
        <v>5</v>
      </c>
      <c r="B25">
        <f ca="1">IF('Variable Schedule'!$B$3&gt;=5, RAND(), 0)</f>
        <v>0.58189903625175243</v>
      </c>
      <c r="C25">
        <f ca="1"/>
        <v>0</v>
      </c>
      <c r="D25">
        <f ca="1">C28</f>
        <v>0</v>
      </c>
      <c r="E25">
        <f ca="1">C27</f>
        <v>0</v>
      </c>
      <c r="F25">
        <f ca="1">IF('Variable Schedule'!$B$3&gt;=10, RAND(), 0)</f>
        <v>0</v>
      </c>
      <c r="G25">
        <f ca="1">IF('Variable Schedule'!$B$3&gt;=10, RAND(), 0)</f>
        <v>0</v>
      </c>
      <c r="H25">
        <f ca="1"/>
        <v>4</v>
      </c>
      <c r="I25">
        <f ca="1"/>
        <v>5</v>
      </c>
      <c r="J25">
        <f ca="1"/>
        <v>4</v>
      </c>
      <c r="K25">
        <f ca="1"/>
        <v>3</v>
      </c>
    </row>
    <row r="26" spans="1:11" x14ac:dyDescent="0.35">
      <c r="A26">
        <v>6</v>
      </c>
      <c r="B26">
        <f ca="1">IF('Variable Schedule'!$B$3&gt;=6, RAND(), 0)</f>
        <v>0.23944146887930562</v>
      </c>
      <c r="C26">
        <f ca="1"/>
        <v>0</v>
      </c>
      <c r="D26">
        <f ca="1">C26</f>
        <v>0</v>
      </c>
      <c r="E26">
        <f ca="1">C25</f>
        <v>0</v>
      </c>
      <c r="F26">
        <f ca="1">IF('Variable Schedule'!$B$3&gt;=12, RAND(), 0)</f>
        <v>0</v>
      </c>
      <c r="G26">
        <f ca="1">IF('Variable Schedule'!$B$3&gt;=12, RAND(), 0)</f>
        <v>0</v>
      </c>
      <c r="H26">
        <f ca="1"/>
        <v>1</v>
      </c>
      <c r="I26">
        <f ca="1"/>
        <v>6</v>
      </c>
      <c r="J26">
        <f ca="1"/>
        <v>1</v>
      </c>
      <c r="K26">
        <f ca="1"/>
        <v>5</v>
      </c>
    </row>
    <row r="27" spans="1:11" x14ac:dyDescent="0.35">
      <c r="A27">
        <v>7</v>
      </c>
      <c r="B27">
        <f ca="1">IF('Variable Schedule'!$B$3&gt;=7, RAND(), 0)</f>
        <v>0.798249183558148</v>
      </c>
      <c r="C27">
        <f ca="1"/>
        <v>0</v>
      </c>
      <c r="D27">
        <f ca="1">C24</f>
        <v>0</v>
      </c>
      <c r="E27">
        <f ca="1">C23</f>
        <v>0</v>
      </c>
      <c r="F27">
        <f ca="1">IF('Variable Schedule'!$B$3&gt;=14, RAND(), 0)</f>
        <v>0</v>
      </c>
      <c r="G27">
        <f ca="1">IF('Variable Schedule'!$B$3&gt;=14, RAND(), 0)</f>
        <v>0</v>
      </c>
      <c r="H27">
        <f ca="1"/>
        <v>8</v>
      </c>
      <c r="I27">
        <f ca="1"/>
        <v>3</v>
      </c>
      <c r="J27">
        <f ca="1"/>
        <v>8</v>
      </c>
      <c r="K27">
        <f ca="1"/>
        <v>6</v>
      </c>
    </row>
    <row r="28" spans="1:11" x14ac:dyDescent="0.35">
      <c r="A28">
        <v>8</v>
      </c>
      <c r="B28">
        <f ca="1">IF('Variable Schedule'!$B$3&gt;=8, RAND(), 0)</f>
        <v>0.28836443031128545</v>
      </c>
      <c r="C28">
        <f ca="1"/>
        <v>0</v>
      </c>
      <c r="D28">
        <f ca="1">C22</f>
        <v>0</v>
      </c>
      <c r="E28">
        <f ca="1">C21</f>
        <v>0</v>
      </c>
      <c r="F28">
        <f ca="1">IF('Variable Schedule'!$B$3&gt;=16, RAND(), 0)</f>
        <v>0</v>
      </c>
      <c r="G28">
        <f ca="1">IF('Variable Schedule'!$B$3&gt;=16, RAND(), 0)</f>
        <v>0</v>
      </c>
      <c r="H28">
        <f ca="1"/>
        <v>2</v>
      </c>
      <c r="I28">
        <f ca="1"/>
        <v>7</v>
      </c>
      <c r="J28">
        <f ca="1"/>
        <v>2</v>
      </c>
      <c r="K28">
        <f ca="1"/>
        <v>7</v>
      </c>
    </row>
    <row r="29" spans="1:11" x14ac:dyDescent="0.35">
      <c r="A29">
        <v>9</v>
      </c>
      <c r="B29">
        <f ca="1">IF('Variable Schedule'!$B$3&gt;=9, RAND(), 0)</f>
        <v>0</v>
      </c>
      <c r="C29">
        <f ca="1"/>
        <v>6</v>
      </c>
    </row>
    <row r="30" spans="1:11" x14ac:dyDescent="0.35">
      <c r="A30">
        <v>10</v>
      </c>
      <c r="B30">
        <f ca="1">IF('Variable Schedule'!$B$3&gt;=10, RAND(), 0)</f>
        <v>0</v>
      </c>
      <c r="C30">
        <f ca="1"/>
        <v>8</v>
      </c>
    </row>
    <row r="31" spans="1:11" x14ac:dyDescent="0.35">
      <c r="A31">
        <v>11</v>
      </c>
      <c r="B31">
        <f ca="1">IF('Variable Schedule'!$B$3&gt;=11, RAND(), 0)</f>
        <v>0</v>
      </c>
      <c r="C31">
        <f ca="1"/>
        <v>3</v>
      </c>
    </row>
    <row r="32" spans="1:11" x14ac:dyDescent="0.35">
      <c r="A32">
        <v>12</v>
      </c>
      <c r="B32">
        <f ca="1">IF('Variable Schedule'!$B$3&gt;=12, RAND(), 0)</f>
        <v>0</v>
      </c>
      <c r="C32">
        <f ca="1"/>
        <v>4</v>
      </c>
    </row>
    <row r="33" spans="1:11" x14ac:dyDescent="0.35">
      <c r="A33">
        <v>13</v>
      </c>
      <c r="B33">
        <f ca="1">IF('Variable Schedule'!$B$3&gt;=13, RAND(), 0)</f>
        <v>0</v>
      </c>
      <c r="C33">
        <f ca="1"/>
        <v>5</v>
      </c>
    </row>
    <row r="34" spans="1:11" x14ac:dyDescent="0.35">
      <c r="A34">
        <v>14</v>
      </c>
      <c r="B34">
        <f ca="1">IF('Variable Schedule'!$B$3&gt;=14, RAND(), 0)</f>
        <v>0</v>
      </c>
      <c r="C34">
        <f ca="1"/>
        <v>1</v>
      </c>
    </row>
    <row r="35" spans="1:11" x14ac:dyDescent="0.35">
      <c r="A35">
        <v>15</v>
      </c>
      <c r="B35">
        <f ca="1">IF('Variable Schedule'!$B$3&gt;=15, RAND(), 0)</f>
        <v>0</v>
      </c>
      <c r="C35">
        <f ca="1"/>
        <v>7</v>
      </c>
    </row>
    <row r="36" spans="1:11" x14ac:dyDescent="0.35">
      <c r="A36">
        <v>16</v>
      </c>
      <c r="B36">
        <f ca="1">IF('Variable Schedule'!$B$3&gt;=16, RAND(), 0)</f>
        <v>0</v>
      </c>
      <c r="C36">
        <f ca="1"/>
        <v>2</v>
      </c>
    </row>
    <row r="38" spans="1:11" x14ac:dyDescent="0.35">
      <c r="B38" s="2" t="s">
        <v>33</v>
      </c>
      <c r="C38" s="2" t="s">
        <v>32</v>
      </c>
      <c r="D38" s="2" t="s">
        <v>31</v>
      </c>
      <c r="E38" s="2" t="s">
        <v>30</v>
      </c>
      <c r="F38" s="2" t="s">
        <v>44</v>
      </c>
      <c r="G38" s="2" t="s">
        <v>43</v>
      </c>
      <c r="H38" s="2" t="s">
        <v>27</v>
      </c>
      <c r="I38" s="2" t="s">
        <v>26</v>
      </c>
      <c r="J38" s="2" t="s">
        <v>25</v>
      </c>
      <c r="K38" s="2" t="s">
        <v>24</v>
      </c>
    </row>
    <row r="39" spans="1:11" x14ac:dyDescent="0.35">
      <c r="A39">
        <v>1</v>
      </c>
      <c r="B39">
        <f ca="1">RAND()</f>
        <v>0.93688916264707855</v>
      </c>
      <c r="C39" cm="1">
        <f t="array" aca="1" ref="C39:C54" ca="1">_xlfn.SORTBY('Variable Schedule'!$B$8:$B$23, 'Variable Randomizer'!B39:B54, 1)</f>
        <v>0</v>
      </c>
      <c r="D39">
        <f ca="1">C54</f>
        <v>1</v>
      </c>
      <c r="E39">
        <f ca="1">C53</f>
        <v>7</v>
      </c>
      <c r="F39">
        <f ca="1">IF('Variable Schedule'!$B$3&gt;=2, RAND(), 0)</f>
        <v>0.78994312700228475</v>
      </c>
      <c r="G39">
        <f ca="1">IF('Variable Schedule'!$B$3&gt;=2, RAND(), 0)</f>
        <v>0.25552887767255505</v>
      </c>
      <c r="H39" cm="1">
        <f t="array" aca="1" ref="H39:H46" ca="1">_xlfn.SORTBY(D39:D46,F39:F46,1)</f>
        <v>0</v>
      </c>
      <c r="I39" cm="1">
        <f t="array" aca="1" ref="I39:I46" ca="1">_xlfn.SORTBY(E39:E46,G39:G46,1)</f>
        <v>0</v>
      </c>
      <c r="J39" cm="1">
        <f t="array" aca="1" ref="J39:J46" ca="1">_xlfn.SORTBY(D39:D46,F39:F46,1)</f>
        <v>0</v>
      </c>
      <c r="K39" cm="1">
        <f t="array" aca="1" ref="K39:K46" ca="1">_xlfn.SORTBY(E39:E46,F39:F46,1)</f>
        <v>0</v>
      </c>
    </row>
    <row r="40" spans="1:11" x14ac:dyDescent="0.35">
      <c r="A40">
        <v>2</v>
      </c>
      <c r="B40">
        <f ca="1">RAND()</f>
        <v>0.51082114474897822</v>
      </c>
      <c r="C40">
        <f ca="1"/>
        <v>0</v>
      </c>
      <c r="D40">
        <f ca="1">C52</f>
        <v>8</v>
      </c>
      <c r="E40">
        <f ca="1">C51</f>
        <v>5</v>
      </c>
      <c r="F40">
        <f ca="1">IF('Variable Schedule'!$B$3&gt;=4, RAND(), 0)</f>
        <v>0.8082041600316171</v>
      </c>
      <c r="G40">
        <f ca="1">IF('Variable Schedule'!$B$3&gt;=4, RAND(), 0)</f>
        <v>0.37061364441996314</v>
      </c>
      <c r="H40">
        <f ca="1"/>
        <v>0</v>
      </c>
      <c r="I40">
        <f ca="1"/>
        <v>0</v>
      </c>
      <c r="J40">
        <f ca="1"/>
        <v>0</v>
      </c>
      <c r="K40">
        <f ca="1"/>
        <v>0</v>
      </c>
    </row>
    <row r="41" spans="1:11" x14ac:dyDescent="0.35">
      <c r="A41">
        <v>3</v>
      </c>
      <c r="B41">
        <f ca="1">IF('Variable Schedule'!$B$3&gt;=3, RAND(), 0)</f>
        <v>0.15708786542035369</v>
      </c>
      <c r="C41">
        <f ca="1"/>
        <v>0</v>
      </c>
      <c r="D41">
        <f ca="1">C50</f>
        <v>2</v>
      </c>
      <c r="E41">
        <f ca="1">C49</f>
        <v>4</v>
      </c>
      <c r="F41">
        <f ca="1">IF('Variable Schedule'!$B$3&gt;=6, RAND(), 0)</f>
        <v>0.87944336406034784</v>
      </c>
      <c r="G41">
        <f ca="1">IF('Variable Schedule'!$B$3&gt;=6, RAND(), 0)</f>
        <v>0.42459491645393133</v>
      </c>
      <c r="H41">
        <f ca="1"/>
        <v>0</v>
      </c>
      <c r="I41">
        <f ca="1"/>
        <v>0</v>
      </c>
      <c r="J41">
        <f ca="1"/>
        <v>0</v>
      </c>
      <c r="K41">
        <f ca="1"/>
        <v>0</v>
      </c>
    </row>
    <row r="42" spans="1:11" x14ac:dyDescent="0.35">
      <c r="A42">
        <v>4</v>
      </c>
      <c r="B42">
        <f ca="1">IF('Variable Schedule'!$B$3&gt;=4, RAND(), 0)</f>
        <v>0.30713663429447047</v>
      </c>
      <c r="C42">
        <f ca="1"/>
        <v>0</v>
      </c>
      <c r="D42">
        <f ca="1">C48</f>
        <v>3</v>
      </c>
      <c r="E42">
        <f ca="1">C47</f>
        <v>6</v>
      </c>
      <c r="F42">
        <f ca="1">IF('Variable Schedule'!$B$3&gt;=8, RAND(), 0)</f>
        <v>5.6782910558120681E-2</v>
      </c>
      <c r="G42">
        <f ca="1">IF('Variable Schedule'!$B$3&gt;=8, RAND(), 0)</f>
        <v>0.45374202740820568</v>
      </c>
      <c r="H42">
        <f ca="1"/>
        <v>0</v>
      </c>
      <c r="I42">
        <f ca="1"/>
        <v>0</v>
      </c>
      <c r="J42">
        <f ca="1"/>
        <v>0</v>
      </c>
      <c r="K42">
        <f ca="1"/>
        <v>0</v>
      </c>
    </row>
    <row r="43" spans="1:11" x14ac:dyDescent="0.35">
      <c r="A43">
        <v>5</v>
      </c>
      <c r="B43">
        <f ca="1">IF('Variable Schedule'!$B$3&gt;=5, RAND(), 0)</f>
        <v>0.6694168446401344</v>
      </c>
      <c r="C43">
        <f ca="1"/>
        <v>0</v>
      </c>
      <c r="D43">
        <f ca="1">C46</f>
        <v>0</v>
      </c>
      <c r="E43">
        <f ca="1">C45</f>
        <v>0</v>
      </c>
      <c r="F43">
        <f ca="1">IF('Variable Schedule'!$B$3&gt;=10, RAND(), 0)</f>
        <v>0</v>
      </c>
      <c r="G43">
        <f ca="1">IF('Variable Schedule'!$B$3&gt;=10, RAND(), 0)</f>
        <v>0</v>
      </c>
      <c r="H43">
        <f ca="1"/>
        <v>3</v>
      </c>
      <c r="I43">
        <f ca="1"/>
        <v>7</v>
      </c>
      <c r="J43">
        <f ca="1"/>
        <v>3</v>
      </c>
      <c r="K43">
        <f ca="1"/>
        <v>6</v>
      </c>
    </row>
    <row r="44" spans="1:11" x14ac:dyDescent="0.35">
      <c r="A44">
        <v>6</v>
      </c>
      <c r="B44">
        <f ca="1">IF('Variable Schedule'!$B$3&gt;=6, RAND(), 0)</f>
        <v>0.12651510188919346</v>
      </c>
      <c r="C44">
        <f ca="1"/>
        <v>0</v>
      </c>
      <c r="D44">
        <f ca="1">C44</f>
        <v>0</v>
      </c>
      <c r="E44">
        <f ca="1">C43</f>
        <v>0</v>
      </c>
      <c r="F44">
        <f ca="1">IF('Variable Schedule'!$B$3&gt;=12, RAND(), 0)</f>
        <v>0</v>
      </c>
      <c r="G44">
        <f ca="1">IF('Variable Schedule'!$B$3&gt;=12, RAND(), 0)</f>
        <v>0</v>
      </c>
      <c r="H44">
        <f ca="1"/>
        <v>1</v>
      </c>
      <c r="I44">
        <f ca="1"/>
        <v>5</v>
      </c>
      <c r="J44">
        <f ca="1"/>
        <v>1</v>
      </c>
      <c r="K44">
        <f ca="1"/>
        <v>7</v>
      </c>
    </row>
    <row r="45" spans="1:11" x14ac:dyDescent="0.35">
      <c r="A45">
        <v>7</v>
      </c>
      <c r="B45">
        <f ca="1">IF('Variable Schedule'!$B$3&gt;=7, RAND(), 0)</f>
        <v>0.7855015327206053</v>
      </c>
      <c r="C45">
        <f ca="1"/>
        <v>0</v>
      </c>
      <c r="D45">
        <f ca="1">C42</f>
        <v>0</v>
      </c>
      <c r="E45">
        <f ca="1">C41</f>
        <v>0</v>
      </c>
      <c r="F45">
        <f ca="1">IF('Variable Schedule'!$B$3&gt;=14, RAND(), 0)</f>
        <v>0</v>
      </c>
      <c r="G45">
        <f ca="1">IF('Variable Schedule'!$B$3&gt;=14, RAND(), 0)</f>
        <v>0</v>
      </c>
      <c r="H45">
        <f ca="1"/>
        <v>8</v>
      </c>
      <c r="I45">
        <f ca="1"/>
        <v>4</v>
      </c>
      <c r="J45">
        <f ca="1"/>
        <v>8</v>
      </c>
      <c r="K45">
        <f ca="1"/>
        <v>5</v>
      </c>
    </row>
    <row r="46" spans="1:11" x14ac:dyDescent="0.35">
      <c r="A46">
        <v>8</v>
      </c>
      <c r="B46">
        <f ca="1">IF('Variable Schedule'!$B$3&gt;=8, RAND(), 0)</f>
        <v>0.76989221802767471</v>
      </c>
      <c r="C46">
        <f ca="1"/>
        <v>0</v>
      </c>
      <c r="D46">
        <f ca="1">C40</f>
        <v>0</v>
      </c>
      <c r="E46">
        <f ca="1">C39</f>
        <v>0</v>
      </c>
      <c r="F46">
        <f ca="1">IF('Variable Schedule'!$B$3&gt;=16, RAND(), 0)</f>
        <v>0</v>
      </c>
      <c r="G46">
        <f ca="1">IF('Variable Schedule'!$B$3&gt;=16, RAND(), 0)</f>
        <v>0</v>
      </c>
      <c r="H46">
        <f ca="1"/>
        <v>2</v>
      </c>
      <c r="I46">
        <f ca="1"/>
        <v>6</v>
      </c>
      <c r="J46">
        <f ca="1"/>
        <v>2</v>
      </c>
      <c r="K46">
        <f ca="1"/>
        <v>4</v>
      </c>
    </row>
    <row r="47" spans="1:11" x14ac:dyDescent="0.35">
      <c r="A47">
        <v>9</v>
      </c>
      <c r="B47">
        <f ca="1">IF('Variable Schedule'!$B$3&gt;=9, RAND(), 0)</f>
        <v>0</v>
      </c>
      <c r="C47">
        <f ca="1"/>
        <v>6</v>
      </c>
    </row>
    <row r="48" spans="1:11" x14ac:dyDescent="0.35">
      <c r="A48">
        <v>10</v>
      </c>
      <c r="B48">
        <f ca="1">IF('Variable Schedule'!$B$3&gt;=10, RAND(), 0)</f>
        <v>0</v>
      </c>
      <c r="C48">
        <f ca="1"/>
        <v>3</v>
      </c>
    </row>
    <row r="49" spans="1:11" x14ac:dyDescent="0.35">
      <c r="A49">
        <v>11</v>
      </c>
      <c r="B49">
        <f ca="1">IF('Variable Schedule'!$B$3&gt;=11, RAND(), 0)</f>
        <v>0</v>
      </c>
      <c r="C49">
        <f ca="1"/>
        <v>4</v>
      </c>
    </row>
    <row r="50" spans="1:11" x14ac:dyDescent="0.35">
      <c r="A50">
        <v>12</v>
      </c>
      <c r="B50">
        <f ca="1">IF('Variable Schedule'!$B$3&gt;=12, RAND(), 0)</f>
        <v>0</v>
      </c>
      <c r="C50">
        <f ca="1"/>
        <v>2</v>
      </c>
    </row>
    <row r="51" spans="1:11" x14ac:dyDescent="0.35">
      <c r="A51">
        <v>13</v>
      </c>
      <c r="B51">
        <f ca="1">IF('Variable Schedule'!$B$3&gt;=13, RAND(), 0)</f>
        <v>0</v>
      </c>
      <c r="C51">
        <f ca="1"/>
        <v>5</v>
      </c>
    </row>
    <row r="52" spans="1:11" x14ac:dyDescent="0.35">
      <c r="A52">
        <v>14</v>
      </c>
      <c r="B52">
        <f ca="1">IF('Variable Schedule'!$B$3&gt;=14, RAND(), 0)</f>
        <v>0</v>
      </c>
      <c r="C52">
        <f ca="1"/>
        <v>8</v>
      </c>
    </row>
    <row r="53" spans="1:11" x14ac:dyDescent="0.35">
      <c r="A53">
        <v>15</v>
      </c>
      <c r="B53">
        <f ca="1">IF('Variable Schedule'!$B$3&gt;=15, RAND(), 0)</f>
        <v>0</v>
      </c>
      <c r="C53">
        <f ca="1"/>
        <v>7</v>
      </c>
    </row>
    <row r="54" spans="1:11" x14ac:dyDescent="0.35">
      <c r="A54">
        <v>16</v>
      </c>
      <c r="B54">
        <f ca="1">IF('Variable Schedule'!$B$3&gt;=16, RAND(), 0)</f>
        <v>0</v>
      </c>
      <c r="C54">
        <f ca="1"/>
        <v>1</v>
      </c>
    </row>
    <row r="56" spans="1:11" x14ac:dyDescent="0.35">
      <c r="B56" s="2" t="s">
        <v>33</v>
      </c>
      <c r="C56" s="2" t="s">
        <v>32</v>
      </c>
      <c r="D56" s="2" t="s">
        <v>31</v>
      </c>
      <c r="E56" s="2" t="s">
        <v>30</v>
      </c>
      <c r="F56" s="2" t="s">
        <v>42</v>
      </c>
      <c r="G56" s="2" t="s">
        <v>41</v>
      </c>
      <c r="H56" s="2" t="s">
        <v>27</v>
      </c>
      <c r="I56" s="2" t="s">
        <v>26</v>
      </c>
      <c r="J56" s="2" t="s">
        <v>25</v>
      </c>
      <c r="K56" s="2" t="s">
        <v>24</v>
      </c>
    </row>
    <row r="57" spans="1:11" x14ac:dyDescent="0.35">
      <c r="A57">
        <v>1</v>
      </c>
      <c r="B57">
        <f ca="1">RAND()</f>
        <v>0.33620391311045683</v>
      </c>
      <c r="C57" cm="1">
        <f t="array" aca="1" ref="C57:C72" ca="1">_xlfn.SORTBY('Variable Schedule'!$B$8:$B$23, 'Variable Randomizer'!B57:B72, 1)</f>
        <v>0</v>
      </c>
      <c r="D57">
        <f ca="1">C72</f>
        <v>8</v>
      </c>
      <c r="E57">
        <f ca="1">C71</f>
        <v>3</v>
      </c>
      <c r="F57">
        <f ca="1">IF('Variable Schedule'!$B$3&gt;=2, RAND(), 0)</f>
        <v>0.96232367242681127</v>
      </c>
      <c r="G57">
        <f ca="1">IF('Variable Schedule'!$B$3&gt;=2, RAND(), 0)</f>
        <v>0.48750251452439974</v>
      </c>
      <c r="H57" cm="1">
        <f t="array" aca="1" ref="H57:H64" ca="1">_xlfn.SORTBY(D57:D64,F57:F64,1)</f>
        <v>0</v>
      </c>
      <c r="I57" cm="1">
        <f t="array" aca="1" ref="I57:I64" ca="1">_xlfn.SORTBY(E57:E64,G57:G64,1)</f>
        <v>0</v>
      </c>
      <c r="J57" cm="1">
        <f t="array" aca="1" ref="J57:J64" ca="1">_xlfn.SORTBY(D57:D64,F57:F64,1)</f>
        <v>0</v>
      </c>
      <c r="K57" cm="1">
        <f t="array" aca="1" ref="K57:K64" ca="1">_xlfn.SORTBY(E57:E64,F57:F64,1)</f>
        <v>0</v>
      </c>
    </row>
    <row r="58" spans="1:11" x14ac:dyDescent="0.35">
      <c r="A58">
        <v>2</v>
      </c>
      <c r="B58">
        <f ca="1">RAND()</f>
        <v>0.33698292955718312</v>
      </c>
      <c r="C58">
        <f ca="1"/>
        <v>0</v>
      </c>
      <c r="D58">
        <f ca="1">C70</f>
        <v>6</v>
      </c>
      <c r="E58">
        <f ca="1">C69</f>
        <v>7</v>
      </c>
      <c r="F58">
        <f ca="1">IF('Variable Schedule'!$B$3&gt;=4, RAND(), 0)</f>
        <v>0.81317436491531248</v>
      </c>
      <c r="G58">
        <f ca="1">IF('Variable Schedule'!$B$3&gt;=4, RAND(), 0)</f>
        <v>9.6385169262400816E-2</v>
      </c>
      <c r="H58">
        <f ca="1"/>
        <v>0</v>
      </c>
      <c r="I58">
        <f ca="1"/>
        <v>0</v>
      </c>
      <c r="J58">
        <f ca="1"/>
        <v>0</v>
      </c>
      <c r="K58">
        <f ca="1"/>
        <v>0</v>
      </c>
    </row>
    <row r="59" spans="1:11" x14ac:dyDescent="0.35">
      <c r="A59">
        <v>3</v>
      </c>
      <c r="B59">
        <f ca="1">IF('Variable Schedule'!$B$3&gt;=3, RAND(), 0)</f>
        <v>0.60694271212951356</v>
      </c>
      <c r="C59">
        <f ca="1"/>
        <v>0</v>
      </c>
      <c r="D59">
        <f ca="1">C68</f>
        <v>4</v>
      </c>
      <c r="E59">
        <f ca="1">C67</f>
        <v>5</v>
      </c>
      <c r="F59">
        <f ca="1">IF('Variable Schedule'!$B$3&gt;=6, RAND(), 0)</f>
        <v>0.55086591402134522</v>
      </c>
      <c r="G59">
        <f ca="1">IF('Variable Schedule'!$B$3&gt;=6, RAND(), 0)</f>
        <v>0.63282564228131544</v>
      </c>
      <c r="H59">
        <f ca="1"/>
        <v>0</v>
      </c>
      <c r="I59">
        <f ca="1"/>
        <v>0</v>
      </c>
      <c r="J59">
        <f ca="1"/>
        <v>0</v>
      </c>
      <c r="K59">
        <f ca="1"/>
        <v>0</v>
      </c>
    </row>
    <row r="60" spans="1:11" x14ac:dyDescent="0.35">
      <c r="A60">
        <v>4</v>
      </c>
      <c r="B60">
        <f ca="1">IF('Variable Schedule'!$B$3&gt;=4, RAND(), 0)</f>
        <v>0.36789988637684512</v>
      </c>
      <c r="C60">
        <f ca="1"/>
        <v>0</v>
      </c>
      <c r="D60">
        <f ca="1">C66</f>
        <v>2</v>
      </c>
      <c r="E60">
        <f ca="1">C65</f>
        <v>1</v>
      </c>
      <c r="F60">
        <f ca="1">IF('Variable Schedule'!$B$3&gt;=8, RAND(), 0)</f>
        <v>0.50314960815136844</v>
      </c>
      <c r="G60">
        <f ca="1">IF('Variable Schedule'!$B$3&gt;=8, RAND(), 0)</f>
        <v>0.15244285091302801</v>
      </c>
      <c r="H60">
        <f ca="1"/>
        <v>0</v>
      </c>
      <c r="I60">
        <f ca="1"/>
        <v>0</v>
      </c>
      <c r="J60">
        <f ca="1"/>
        <v>0</v>
      </c>
      <c r="K60">
        <f ca="1"/>
        <v>0</v>
      </c>
    </row>
    <row r="61" spans="1:11" x14ac:dyDescent="0.35">
      <c r="A61">
        <v>5</v>
      </c>
      <c r="B61">
        <f ca="1">IF('Variable Schedule'!$B$3&gt;=5, RAND(), 0)</f>
        <v>0.35325574050324782</v>
      </c>
      <c r="C61">
        <f ca="1"/>
        <v>0</v>
      </c>
      <c r="D61">
        <f ca="1">C64</f>
        <v>0</v>
      </c>
      <c r="E61">
        <f ca="1">C63</f>
        <v>0</v>
      </c>
      <c r="F61">
        <f ca="1">IF('Variable Schedule'!$B$3&gt;=10, RAND(), 0)</f>
        <v>0</v>
      </c>
      <c r="G61">
        <f ca="1">IF('Variable Schedule'!$B$3&gt;=10, RAND(), 0)</f>
        <v>0</v>
      </c>
      <c r="H61">
        <f ca="1"/>
        <v>2</v>
      </c>
      <c r="I61">
        <f ca="1"/>
        <v>7</v>
      </c>
      <c r="J61">
        <f ca="1"/>
        <v>2</v>
      </c>
      <c r="K61">
        <f ca="1"/>
        <v>1</v>
      </c>
    </row>
    <row r="62" spans="1:11" x14ac:dyDescent="0.35">
      <c r="A62">
        <v>6</v>
      </c>
      <c r="B62">
        <f ca="1">IF('Variable Schedule'!$B$3&gt;=6, RAND(), 0)</f>
        <v>0.49544558300324448</v>
      </c>
      <c r="C62">
        <f ca="1"/>
        <v>0</v>
      </c>
      <c r="D62">
        <f ca="1">C62</f>
        <v>0</v>
      </c>
      <c r="E62">
        <f ca="1">C61</f>
        <v>0</v>
      </c>
      <c r="F62">
        <f ca="1">IF('Variable Schedule'!$B$3&gt;=12, RAND(), 0)</f>
        <v>0</v>
      </c>
      <c r="G62">
        <f ca="1">IF('Variable Schedule'!$B$3&gt;=12, RAND(), 0)</f>
        <v>0</v>
      </c>
      <c r="H62">
        <f ca="1"/>
        <v>4</v>
      </c>
      <c r="I62">
        <f ca="1"/>
        <v>1</v>
      </c>
      <c r="J62">
        <f ca="1"/>
        <v>4</v>
      </c>
      <c r="K62">
        <f ca="1"/>
        <v>5</v>
      </c>
    </row>
    <row r="63" spans="1:11" x14ac:dyDescent="0.35">
      <c r="A63">
        <v>7</v>
      </c>
      <c r="B63">
        <f ca="1">IF('Variable Schedule'!$B$3&gt;=7, RAND(), 0)</f>
        <v>0.4158680988707224</v>
      </c>
      <c r="C63">
        <f ca="1"/>
        <v>0</v>
      </c>
      <c r="D63">
        <f ca="1">C60</f>
        <v>0</v>
      </c>
      <c r="E63">
        <f ca="1">C59</f>
        <v>0</v>
      </c>
      <c r="F63">
        <f ca="1">IF('Variable Schedule'!$B$3&gt;=14, RAND(), 0)</f>
        <v>0</v>
      </c>
      <c r="G63">
        <f ca="1">IF('Variable Schedule'!$B$3&gt;=14, RAND(), 0)</f>
        <v>0</v>
      </c>
      <c r="H63">
        <f ca="1"/>
        <v>6</v>
      </c>
      <c r="I63">
        <f ca="1"/>
        <v>3</v>
      </c>
      <c r="J63">
        <f ca="1"/>
        <v>6</v>
      </c>
      <c r="K63">
        <f ca="1"/>
        <v>7</v>
      </c>
    </row>
    <row r="64" spans="1:11" x14ac:dyDescent="0.35">
      <c r="A64">
        <v>8</v>
      </c>
      <c r="B64">
        <f ca="1">IF('Variable Schedule'!$B$3&gt;=8, RAND(), 0)</f>
        <v>0.9472168106181782</v>
      </c>
      <c r="C64">
        <f ca="1"/>
        <v>0</v>
      </c>
      <c r="D64">
        <f ca="1">C58</f>
        <v>0</v>
      </c>
      <c r="E64">
        <f ca="1">C57</f>
        <v>0</v>
      </c>
      <c r="F64">
        <f ca="1">IF('Variable Schedule'!$B$3&gt;=16, RAND(), 0)</f>
        <v>0</v>
      </c>
      <c r="G64">
        <f ca="1">IF('Variable Schedule'!$B$3&gt;=16, RAND(), 0)</f>
        <v>0</v>
      </c>
      <c r="H64">
        <f ca="1"/>
        <v>8</v>
      </c>
      <c r="I64">
        <f ca="1"/>
        <v>5</v>
      </c>
      <c r="J64">
        <f ca="1"/>
        <v>8</v>
      </c>
      <c r="K64">
        <f ca="1"/>
        <v>3</v>
      </c>
    </row>
    <row r="65" spans="1:3" x14ac:dyDescent="0.35">
      <c r="A65">
        <v>9</v>
      </c>
      <c r="B65">
        <f ca="1">IF('Variable Schedule'!$B$3&gt;=9, RAND(), 0)</f>
        <v>0</v>
      </c>
      <c r="C65">
        <f ca="1"/>
        <v>1</v>
      </c>
    </row>
    <row r="66" spans="1:3" x14ac:dyDescent="0.35">
      <c r="A66">
        <v>10</v>
      </c>
      <c r="B66">
        <f ca="1">IF('Variable Schedule'!$B$3&gt;=10, RAND(), 0)</f>
        <v>0</v>
      </c>
      <c r="C66">
        <f ca="1"/>
        <v>2</v>
      </c>
    </row>
    <row r="67" spans="1:3" x14ac:dyDescent="0.35">
      <c r="A67">
        <v>11</v>
      </c>
      <c r="B67">
        <f ca="1">IF('Variable Schedule'!$B$3&gt;=11, RAND(), 0)</f>
        <v>0</v>
      </c>
      <c r="C67">
        <f ca="1"/>
        <v>5</v>
      </c>
    </row>
    <row r="68" spans="1:3" x14ac:dyDescent="0.35">
      <c r="A68">
        <v>12</v>
      </c>
      <c r="B68">
        <f ca="1">IF('Variable Schedule'!$B$3&gt;=12, RAND(), 0)</f>
        <v>0</v>
      </c>
      <c r="C68">
        <f ca="1"/>
        <v>4</v>
      </c>
    </row>
    <row r="69" spans="1:3" x14ac:dyDescent="0.35">
      <c r="A69">
        <v>13</v>
      </c>
      <c r="B69">
        <f ca="1">IF('Variable Schedule'!$B$3&gt;=13, RAND(), 0)</f>
        <v>0</v>
      </c>
      <c r="C69">
        <f ca="1"/>
        <v>7</v>
      </c>
    </row>
    <row r="70" spans="1:3" x14ac:dyDescent="0.35">
      <c r="A70">
        <v>14</v>
      </c>
      <c r="B70">
        <f ca="1">IF('Variable Schedule'!$B$3&gt;=14, RAND(), 0)</f>
        <v>0</v>
      </c>
      <c r="C70">
        <f ca="1"/>
        <v>6</v>
      </c>
    </row>
    <row r="71" spans="1:3" x14ac:dyDescent="0.35">
      <c r="A71">
        <v>15</v>
      </c>
      <c r="B71">
        <f ca="1">IF('Variable Schedule'!$B$3&gt;=15, RAND(), 0)</f>
        <v>0</v>
      </c>
      <c r="C71">
        <f ca="1"/>
        <v>3</v>
      </c>
    </row>
    <row r="72" spans="1:3" x14ac:dyDescent="0.35">
      <c r="A72">
        <v>16</v>
      </c>
      <c r="B72">
        <f ca="1">IF('Variable Schedule'!$B$3&gt;=16, RAND(), 0)</f>
        <v>0</v>
      </c>
      <c r="C72">
        <f ca="1"/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Fixed Schedule</vt:lpstr>
      <vt:lpstr>Fixed Randomizer</vt:lpstr>
      <vt:lpstr>Variable Schedule</vt:lpstr>
      <vt:lpstr>Variable Randomizer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2021-09-01T17:17:43Z</dcterms:created>
  <dcterms:modified xsi:type="dcterms:W3CDTF">2021-09-04T21:44:20Z</dcterms:modified>
</cp:coreProperties>
</file>