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/>
  <mc:AlternateContent xmlns:mc="http://schemas.openxmlformats.org/markup-compatibility/2006">
    <mc:Choice Requires="x15">
      <x15ac:absPath xmlns:x15ac="http://schemas.microsoft.com/office/spreadsheetml/2010/11/ac" url="/Users/earthhasassri/Downloads/"/>
    </mc:Choice>
  </mc:AlternateContent>
  <xr:revisionPtr revIDLastSave="0" documentId="13_ncr:1_{9F6B4F2A-CE6E-3C4F-BCDB-0AC9FDB1E2CF}" xr6:coauthVersionLast="47" xr6:coauthVersionMax="47" xr10:uidLastSave="{00000000-0000-0000-0000-000000000000}"/>
  <bookViews>
    <workbookView xWindow="12800" yWindow="760" windowWidth="17160" windowHeight="18420" xr2:uid="{00000000-000D-0000-FFFF-FFFF00000000}"/>
  </bookViews>
  <sheets>
    <sheet name="Raw Data" sheetId="1" r:id="rId1"/>
    <sheet name="Results Table" sheetId="6" r:id="rId2"/>
    <sheet name="Mean Scores" sheetId="4" r:id="rId3"/>
    <sheet name="Main Results" sheetId="3" r:id="rId4"/>
    <sheet name="Extreme Scores" sheetId="2" r:id="rId5"/>
    <sheet name="Scores to Date" sheetId="7" r:id="rId6"/>
  </sheets>
  <definedNames>
    <definedName name="_xlnm._FilterDatabase" localSheetId="0" hidden="1">'Raw Data'!$A$1:$X$2417</definedName>
    <definedName name="_xlnm.Print_Area" localSheetId="1">'Results Table'!$B$2:$F$24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6" l="1"/>
  <c r="D20" i="6"/>
  <c r="D19" i="6"/>
  <c r="D18" i="6"/>
  <c r="D17" i="6"/>
  <c r="D16" i="6"/>
  <c r="D15" i="6"/>
  <c r="D14" i="6"/>
  <c r="X52" i="1"/>
  <c r="E24" i="6" s="1"/>
  <c r="W52" i="1"/>
  <c r="E23" i="6" s="1"/>
  <c r="V52" i="1"/>
  <c r="E22" i="6" s="1"/>
  <c r="U52" i="1"/>
  <c r="T52" i="1"/>
  <c r="E15" i="6" s="1"/>
  <c r="S52" i="1"/>
  <c r="R52" i="1"/>
  <c r="Q52" i="1"/>
  <c r="P52" i="1"/>
  <c r="E19" i="6" s="1"/>
  <c r="O52" i="1"/>
  <c r="E17" i="6" s="1"/>
  <c r="N52" i="1"/>
  <c r="E16" i="6" s="1"/>
  <c r="M52" i="1"/>
  <c r="L52" i="1"/>
  <c r="E12" i="6" s="1"/>
  <c r="K52" i="1"/>
  <c r="J52" i="1"/>
  <c r="I52" i="1"/>
  <c r="H52" i="1"/>
  <c r="E8" i="6" s="1"/>
  <c r="G52" i="1"/>
  <c r="E7" i="6" s="1"/>
  <c r="F52" i="1"/>
  <c r="E6" i="6" s="1"/>
  <c r="E52" i="1"/>
  <c r="E5" i="6" s="1"/>
  <c r="E14" i="6"/>
  <c r="E11" i="6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D12" i="6" s="1"/>
  <c r="K56" i="1"/>
  <c r="J56" i="1"/>
  <c r="D10" i="6" s="1"/>
  <c r="I56" i="1"/>
  <c r="D9" i="6" s="1"/>
  <c r="H56" i="1"/>
  <c r="G56" i="1"/>
  <c r="F56" i="1"/>
  <c r="E56" i="1"/>
  <c r="D5" i="6" s="1"/>
  <c r="E3" i="6"/>
  <c r="C3" i="6"/>
  <c r="D24" i="6"/>
  <c r="D23" i="6"/>
  <c r="D22" i="6"/>
  <c r="E18" i="6"/>
  <c r="E21" i="6"/>
  <c r="E20" i="6"/>
  <c r="E13" i="6"/>
  <c r="D13" i="6"/>
  <c r="D11" i="6"/>
  <c r="E10" i="6"/>
  <c r="E9" i="6"/>
  <c r="D8" i="6"/>
  <c r="D7" i="6"/>
  <c r="D6" i="6"/>
  <c r="X48" i="1"/>
  <c r="F24" i="6" s="1"/>
  <c r="W48" i="1"/>
  <c r="F23" i="6" s="1"/>
  <c r="Q48" i="1"/>
  <c r="F20" i="6" s="1"/>
  <c r="P48" i="1"/>
  <c r="F19" i="6" s="1"/>
  <c r="E48" i="1"/>
  <c r="F5" i="6" s="1"/>
  <c r="V48" i="1"/>
  <c r="F22" i="6" s="1"/>
  <c r="U48" i="1"/>
  <c r="F18" i="6" s="1"/>
  <c r="T48" i="1"/>
  <c r="F15" i="6" s="1"/>
  <c r="S48" i="1"/>
  <c r="F14" i="6" s="1"/>
  <c r="R48" i="1"/>
  <c r="F21" i="6" s="1"/>
  <c r="O48" i="1"/>
  <c r="F17" i="6" s="1"/>
  <c r="N48" i="1"/>
  <c r="F16" i="6" s="1"/>
  <c r="M48" i="1"/>
  <c r="F13" i="6" s="1"/>
  <c r="L48" i="1"/>
  <c r="F12" i="6" s="1"/>
  <c r="K48" i="1"/>
  <c r="F11" i="6" s="1"/>
  <c r="J48" i="1"/>
  <c r="F10" i="6" s="1"/>
  <c r="I48" i="1"/>
  <c r="F9" i="6" s="1"/>
  <c r="H48" i="1"/>
  <c r="F8" i="6" s="1"/>
  <c r="G48" i="1"/>
  <c r="F7" i="6" s="1"/>
  <c r="F48" i="1"/>
  <c r="F6" i="6" s="1"/>
</calcChain>
</file>

<file path=xl/sharedStrings.xml><?xml version="1.0" encoding="utf-8"?>
<sst xmlns="http://schemas.openxmlformats.org/spreadsheetml/2006/main" count="327" uniqueCount="249">
  <si>
    <t>Name</t>
  </si>
  <si>
    <t>DOB</t>
  </si>
  <si>
    <t>Q002</t>
  </si>
  <si>
    <t>Q003</t>
  </si>
  <si>
    <t>Q005</t>
  </si>
  <si>
    <t>Q007</t>
  </si>
  <si>
    <t>Q009</t>
  </si>
  <si>
    <t>Q012</t>
  </si>
  <si>
    <t>Q014</t>
  </si>
  <si>
    <t>Q015</t>
  </si>
  <si>
    <t>Q019</t>
  </si>
  <si>
    <t>Q021</t>
  </si>
  <si>
    <t>Q024</t>
  </si>
  <si>
    <t>Q025</t>
  </si>
  <si>
    <t>Q026</t>
  </si>
  <si>
    <t>Q029</t>
  </si>
  <si>
    <t>Q031</t>
  </si>
  <si>
    <t>Q033</t>
  </si>
  <si>
    <t>Q039</t>
  </si>
  <si>
    <t>Q040</t>
  </si>
  <si>
    <t>Q045</t>
  </si>
  <si>
    <t>Q046</t>
  </si>
  <si>
    <t>Q049</t>
  </si>
  <si>
    <t>Q050</t>
  </si>
  <si>
    <t>Q052</t>
  </si>
  <si>
    <t>Q055</t>
  </si>
  <si>
    <t>Q056</t>
  </si>
  <si>
    <t>Q059</t>
  </si>
  <si>
    <t>Q060</t>
  </si>
  <si>
    <t>Q062</t>
  </si>
  <si>
    <t>Q068</t>
  </si>
  <si>
    <t>Q069</t>
  </si>
  <si>
    <t>Q071</t>
  </si>
  <si>
    <t>Q072</t>
  </si>
  <si>
    <t>Q073</t>
  </si>
  <si>
    <t>Q076</t>
  </si>
  <si>
    <t>Q077</t>
  </si>
  <si>
    <t>Q078</t>
  </si>
  <si>
    <t>Q081</t>
  </si>
  <si>
    <t>Q082</t>
  </si>
  <si>
    <t>Q084</t>
  </si>
  <si>
    <t>Q086</t>
  </si>
  <si>
    <t>Q090</t>
  </si>
  <si>
    <t>Q091</t>
  </si>
  <si>
    <t>Q092</t>
  </si>
  <si>
    <t>Q094</t>
  </si>
  <si>
    <t>Q096</t>
  </si>
  <si>
    <t>Q097</t>
  </si>
  <si>
    <t>Q098</t>
  </si>
  <si>
    <t>Q100</t>
  </si>
  <si>
    <t>Q104</t>
  </si>
  <si>
    <t>Q106</t>
  </si>
  <si>
    <t>Q107</t>
  </si>
  <si>
    <t>Q108</t>
  </si>
  <si>
    <t>Q109</t>
  </si>
  <si>
    <t>Q111</t>
  </si>
  <si>
    <t>Q114</t>
  </si>
  <si>
    <t>Q115</t>
  </si>
  <si>
    <t>ed</t>
  </si>
  <si>
    <t>ab</t>
  </si>
  <si>
    <t>ma</t>
  </si>
  <si>
    <t>si</t>
  </si>
  <si>
    <t>ds</t>
  </si>
  <si>
    <t>fa</t>
  </si>
  <si>
    <t>di</t>
  </si>
  <si>
    <t>vh</t>
  </si>
  <si>
    <t>em</t>
  </si>
  <si>
    <t>sb</t>
  </si>
  <si>
    <t>ss</t>
  </si>
  <si>
    <t>us</t>
  </si>
  <si>
    <t>et</t>
  </si>
  <si>
    <t>is</t>
  </si>
  <si>
    <t>np</t>
  </si>
  <si>
    <t>as</t>
  </si>
  <si>
    <t>DOT</t>
  </si>
  <si>
    <t>ID</t>
  </si>
  <si>
    <t>ec</t>
  </si>
  <si>
    <t>pu-s</t>
  </si>
  <si>
    <t>pu-o</t>
  </si>
  <si>
    <t>% 5-6</t>
  </si>
  <si>
    <t>% 4-5-6</t>
  </si>
  <si>
    <t>Mean Scores</t>
  </si>
  <si>
    <t>ED</t>
  </si>
  <si>
    <t>Emotional Deprivation</t>
  </si>
  <si>
    <t>AB</t>
  </si>
  <si>
    <t>MA</t>
  </si>
  <si>
    <t>Mistrust / Abuse</t>
  </si>
  <si>
    <t>SI</t>
  </si>
  <si>
    <t>DS</t>
  </si>
  <si>
    <t>Defectiveness / Shame</t>
  </si>
  <si>
    <t>FA</t>
  </si>
  <si>
    <t>Failure</t>
  </si>
  <si>
    <t>DI</t>
  </si>
  <si>
    <t>Dependence / Incompetence</t>
  </si>
  <si>
    <t>VH</t>
  </si>
  <si>
    <t>EM</t>
  </si>
  <si>
    <t>ET</t>
  </si>
  <si>
    <t>IS</t>
  </si>
  <si>
    <t>SB</t>
  </si>
  <si>
    <t>Subjugation</t>
  </si>
  <si>
    <t>SS</t>
  </si>
  <si>
    <t>Self-Sacrifice</t>
  </si>
  <si>
    <t>AS</t>
  </si>
  <si>
    <t>US</t>
  </si>
  <si>
    <t>Unrelenting Standards</t>
  </si>
  <si>
    <t>NP</t>
  </si>
  <si>
    <t>Negativity / Pessimism</t>
  </si>
  <si>
    <t>EC</t>
  </si>
  <si>
    <t>Emotional Constriction</t>
  </si>
  <si>
    <t>PU-S</t>
  </si>
  <si>
    <t>PU-O</t>
  </si>
  <si>
    <t>Punitiveness (Other Directed)</t>
  </si>
  <si>
    <t>Punitiveness (Self Directed)</t>
  </si>
  <si>
    <t>pus</t>
  </si>
  <si>
    <t>puo</t>
  </si>
  <si>
    <t>flc</t>
  </si>
  <si>
    <t>Fear of Losing Control</t>
  </si>
  <si>
    <t>FLC</t>
  </si>
  <si>
    <t>Approval-Seeking</t>
  </si>
  <si>
    <t xml:space="preserve">Insufficient Self Control </t>
  </si>
  <si>
    <t xml:space="preserve">Entitlement </t>
  </si>
  <si>
    <t xml:space="preserve">Enmeshment </t>
  </si>
  <si>
    <t xml:space="preserve">Social Isolation </t>
  </si>
  <si>
    <t xml:space="preserve">Abandonment </t>
  </si>
  <si>
    <t xml:space="preserve">Vulnerability to Harm </t>
  </si>
  <si>
    <t>Cumulative scores</t>
  </si>
  <si>
    <t>Q001</t>
  </si>
  <si>
    <t>Q004</t>
  </si>
  <si>
    <t>Q006</t>
  </si>
  <si>
    <t>Q008</t>
  </si>
  <si>
    <t>Q010</t>
  </si>
  <si>
    <t>Q011</t>
  </si>
  <si>
    <t>Q013</t>
  </si>
  <si>
    <t>Q016</t>
  </si>
  <si>
    <t>Q017</t>
  </si>
  <si>
    <t>Q018</t>
  </si>
  <si>
    <t>Q020</t>
  </si>
  <si>
    <t>Q022</t>
  </si>
  <si>
    <t>Q023</t>
  </si>
  <si>
    <t>Q027</t>
  </si>
  <si>
    <t>Q028</t>
  </si>
  <si>
    <t>Q030</t>
  </si>
  <si>
    <t>Q032</t>
  </si>
  <si>
    <t>Q034</t>
  </si>
  <si>
    <t>Q035</t>
  </si>
  <si>
    <t>Q036</t>
  </si>
  <si>
    <t>Q037</t>
  </si>
  <si>
    <t>Q038</t>
  </si>
  <si>
    <t>Q041</t>
  </si>
  <si>
    <t>Q042</t>
  </si>
  <si>
    <t>Q043</t>
  </si>
  <si>
    <t>Q044</t>
  </si>
  <si>
    <t>Q047</t>
  </si>
  <si>
    <t>Q048</t>
  </si>
  <si>
    <t>Q051</t>
  </si>
  <si>
    <t>Q053</t>
  </si>
  <si>
    <t>Q054</t>
  </si>
  <si>
    <t>Q057</t>
  </si>
  <si>
    <t>Q058</t>
  </si>
  <si>
    <t>Q061</t>
  </si>
  <si>
    <t>Q063</t>
  </si>
  <si>
    <t>Q064</t>
  </si>
  <si>
    <t>Q065</t>
  </si>
  <si>
    <t>Q066</t>
  </si>
  <si>
    <t>Q067</t>
  </si>
  <si>
    <t>Q070</t>
  </si>
  <si>
    <t>Q074</t>
  </si>
  <si>
    <t>Q075</t>
  </si>
  <si>
    <t>Q079</t>
  </si>
  <si>
    <t>Q080</t>
  </si>
  <si>
    <t>Q083</t>
  </si>
  <si>
    <t>Q085</t>
  </si>
  <si>
    <t>Q087</t>
  </si>
  <si>
    <t>Q088</t>
  </si>
  <si>
    <t>Q089</t>
  </si>
  <si>
    <t>Q093</t>
  </si>
  <si>
    <t>Q095</t>
  </si>
  <si>
    <t>Q099</t>
  </si>
  <si>
    <t>Q101</t>
  </si>
  <si>
    <t>Q102</t>
  </si>
  <si>
    <t>Q103</t>
  </si>
  <si>
    <t>Q105</t>
  </si>
  <si>
    <t>Q110</t>
  </si>
  <si>
    <t>Q112</t>
  </si>
  <si>
    <t>Q113</t>
  </si>
  <si>
    <t>Q116</t>
  </si>
  <si>
    <t xml:space="preserve">Patient 1 </t>
  </si>
  <si>
    <t>Patient 2</t>
  </si>
  <si>
    <t>Patient 3</t>
  </si>
  <si>
    <t>Patient 4</t>
  </si>
  <si>
    <t>Patient 5</t>
  </si>
  <si>
    <t>Patient 6</t>
  </si>
  <si>
    <t>emotional deprivation</t>
  </si>
  <si>
    <t>abandonment</t>
  </si>
  <si>
    <t>social isolation</t>
  </si>
  <si>
    <t>failure</t>
  </si>
  <si>
    <t>dependence / incompetence</t>
  </si>
  <si>
    <t>defectiveness / shame</t>
  </si>
  <si>
    <t>mistrust / abuse</t>
  </si>
  <si>
    <t>vulnerability to harm</t>
  </si>
  <si>
    <t>enmeshment</t>
  </si>
  <si>
    <t>subjugation</t>
  </si>
  <si>
    <t>self-sacrifice</t>
  </si>
  <si>
    <t>fear of losing control</t>
  </si>
  <si>
    <t>emotional constriction</t>
  </si>
  <si>
    <t>unrelenting standards</t>
  </si>
  <si>
    <t>entitlement</t>
  </si>
  <si>
    <t>insufficient self-control</t>
  </si>
  <si>
    <t>approval seeking</t>
  </si>
  <si>
    <t>negativity / pessimism</t>
  </si>
  <si>
    <t>punitiveness - self</t>
  </si>
  <si>
    <t>punitiveness - other</t>
  </si>
  <si>
    <t xml:space="preserve">Patient Name:  </t>
  </si>
  <si>
    <t xml:space="preserve">Date of Test:  </t>
  </si>
  <si>
    <t>Schema</t>
  </si>
  <si>
    <t>Key</t>
  </si>
  <si>
    <t>YSQ-R: Score Profile</t>
  </si>
  <si>
    <t>Main Results (percentage of 4's,5's, and 6's)</t>
  </si>
  <si>
    <t>Spreadsheet developed by Ozgur Yalcin, Murdoch University, anima.com.au</t>
  </si>
  <si>
    <t>Extreme Scores (percentage of scores of 5's and 6's)</t>
  </si>
  <si>
    <t>Young Schema Questionnaire - Revised (YSQ-R)</t>
  </si>
  <si>
    <t>Abandonment</t>
  </si>
  <si>
    <t>Social Isolation</t>
  </si>
  <si>
    <t>Enmeshment</t>
  </si>
  <si>
    <t>Insufficient Self Control</t>
  </si>
  <si>
    <t>Entitlement</t>
  </si>
  <si>
    <t>Vulnerability to Harm</t>
  </si>
  <si>
    <t>Main Results (4, 5 or 6's)</t>
  </si>
  <si>
    <t>Extreme Scores (5 or 6's)</t>
  </si>
  <si>
    <t>Instructions</t>
  </si>
  <si>
    <t>1. Input patient name, DOB (date of birth), DOT (date of test), and ID (if relevant)</t>
  </si>
  <si>
    <t>2. Input scores for each item</t>
  </si>
  <si>
    <t>3. Results will be automatically generated and can be viewed in the tabs across the bottom</t>
  </si>
  <si>
    <t>4. Results show as follows:</t>
  </si>
  <si>
    <t>indicate other clinically relevant themes</t>
  </si>
  <si>
    <r>
      <rPr>
        <b/>
        <sz val="14"/>
        <rFont val="Arial"/>
        <family val="2"/>
      </rPr>
      <t>Main Results:</t>
    </r>
    <r>
      <rPr>
        <sz val="14"/>
        <rFont val="Arial"/>
        <family val="2"/>
      </rPr>
      <t xml:space="preserve"> Graph of percentage of items scoring 4 or above for each schema. As this may or may not be reflected in the schema's mean score, this can </t>
    </r>
  </si>
  <si>
    <r>
      <rPr>
        <b/>
        <sz val="14"/>
        <rFont val="Arial"/>
        <family val="2"/>
      </rPr>
      <t>Extreme scores:</t>
    </r>
    <r>
      <rPr>
        <sz val="14"/>
        <rFont val="Arial"/>
        <family val="2"/>
      </rPr>
      <t xml:space="preserve"> Graph of percentage of items scoring 5 or above for each schema. As this may or may not be reflected in the schema's mean score, this</t>
    </r>
  </si>
  <si>
    <t>can indicate other clinically relevant themes</t>
  </si>
  <si>
    <r>
      <rPr>
        <b/>
        <sz val="14"/>
        <rFont val="Arial"/>
        <family val="2"/>
      </rPr>
      <t>Mean Scores:</t>
    </r>
    <r>
      <rPr>
        <sz val="14"/>
        <rFont val="Arial"/>
        <family val="2"/>
      </rPr>
      <t xml:space="preserve"> Graph of average scores for each schema. An average score of 4 or above is usually considered clinically relevant (indicated by the red line)</t>
    </r>
  </si>
  <si>
    <t>Patient Name</t>
  </si>
  <si>
    <r>
      <rPr>
        <b/>
        <sz val="14"/>
        <rFont val="Arial"/>
        <family val="2"/>
      </rPr>
      <t>Results Table:</t>
    </r>
    <r>
      <rPr>
        <sz val="14"/>
        <rFont val="Arial"/>
        <family val="2"/>
      </rPr>
      <t xml:space="preserve"> Overall summary of scores. For ease of interpretation, you can sort columns from highest/lowest scores by selecting any cell in that </t>
    </r>
  </si>
  <si>
    <t>column &gt; Sort and Filter (in the Home ribbon menu) &gt; Sort Largest to Smallest</t>
  </si>
  <si>
    <r>
      <t xml:space="preserve">5. Use the </t>
    </r>
    <r>
      <rPr>
        <b/>
        <sz val="14"/>
        <rFont val="Arial"/>
        <family val="2"/>
      </rPr>
      <t>Scores to Date</t>
    </r>
    <r>
      <rPr>
        <sz val="14"/>
        <rFont val="Arial"/>
        <family val="2"/>
      </rPr>
      <t xml:space="preserve"> page to track a patient's progress or keep a record of multiple patients in one document. Copy Column B from this page and paste </t>
    </r>
  </si>
  <si>
    <t xml:space="preserve">    to the first available column in the Scores to Date page</t>
  </si>
  <si>
    <t>Score</t>
  </si>
  <si>
    <t>YSQ-R Item No.</t>
  </si>
  <si>
    <r>
      <t>Please refer to "</t>
    </r>
    <r>
      <rPr>
        <b/>
        <sz val="14"/>
        <rFont val="Arial"/>
        <family val="2"/>
      </rPr>
      <t>Revisions to the Young Schema Questionnaire using Rasch Analysis: The YSQ-R</t>
    </r>
    <r>
      <rPr>
        <sz val="14"/>
        <rFont val="Arial"/>
        <family val="2"/>
      </rPr>
      <t>" for the research article published in Australian Psychologist</t>
    </r>
  </si>
  <si>
    <t>doi: 10.1080/00050067.2021.1979885</t>
  </si>
  <si>
    <t>Spreadsheet last edited  04.11.2022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</si>
</sst>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4"/>
      <color rgb="FF00206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i/>
      <sz val="1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65">
    <xf numFmtId="0" fontId="0" fillId="0" borderId="0" xfId="0"/>
    <xf numFmtId="0" fontId="3" fillId="0" borderId="0" xfId="0" applyFont="1"/>
    <xf numFmtId="0" fontId="1" fillId="0" borderId="0" xfId="0" applyFont="1"/>
    <xf numFmtId="9" fontId="3" fillId="0" borderId="0" xfId="0" applyNumberFormat="1" applyFont="1"/>
    <xf numFmtId="0" fontId="7" fillId="0" borderId="0" xfId="0" applyFont="1"/>
    <xf numFmtId="0" fontId="3" fillId="0" borderId="0" xfId="0" applyFont="1" applyAlignment="1">
      <alignment vertical="center"/>
    </xf>
    <xf numFmtId="0" fontId="9" fillId="0" borderId="0" xfId="0" applyFont="1"/>
    <xf numFmtId="0" fontId="8" fillId="0" borderId="0" xfId="0" applyFont="1"/>
    <xf numFmtId="0" fontId="3" fillId="0" borderId="0" xfId="0" applyFont="1" applyAlignment="1" applyProtection="1">
      <alignment horizontal="center"/>
      <protection locked="0"/>
    </xf>
    <xf numFmtId="0" fontId="5" fillId="0" borderId="0" xfId="0" applyFont="1" applyAlignment="1">
      <alignment horizontal="center" vertical="center" textRotation="180" wrapText="1"/>
    </xf>
    <xf numFmtId="0" fontId="3" fillId="0" borderId="7" xfId="0" applyFont="1" applyBorder="1"/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10" fillId="2" borderId="0" xfId="0" applyFont="1" applyFill="1"/>
    <xf numFmtId="0" fontId="8" fillId="0" borderId="0" xfId="0" applyFont="1" applyAlignment="1">
      <alignment wrapText="1"/>
    </xf>
    <xf numFmtId="0" fontId="8" fillId="24" borderId="1" xfId="0" applyFont="1" applyFill="1" applyBorder="1" applyAlignment="1" applyProtection="1">
      <alignment horizontal="center" wrapText="1"/>
      <protection locked="0"/>
    </xf>
    <xf numFmtId="0" fontId="8" fillId="24" borderId="2" xfId="0" applyFont="1" applyFill="1" applyBorder="1" applyAlignment="1" applyProtection="1">
      <alignment horizontal="center" wrapText="1"/>
      <protection locked="0"/>
    </xf>
    <xf numFmtId="0" fontId="3" fillId="24" borderId="2" xfId="0" applyFont="1" applyFill="1" applyBorder="1" applyAlignment="1" applyProtection="1">
      <alignment horizontal="center" wrapText="1"/>
      <protection locked="0"/>
    </xf>
    <xf numFmtId="0" fontId="3" fillId="24" borderId="2" xfId="0" applyFont="1" applyFill="1" applyBorder="1" applyAlignment="1" applyProtection="1">
      <alignment horizontal="center"/>
      <protection locked="0"/>
    </xf>
    <xf numFmtId="0" fontId="8" fillId="24" borderId="3" xfId="0" applyFont="1" applyFill="1" applyBorder="1" applyAlignment="1" applyProtection="1">
      <alignment horizontal="center"/>
      <protection locked="0"/>
    </xf>
    <xf numFmtId="0" fontId="8" fillId="24" borderId="4" xfId="0" applyFont="1" applyFill="1" applyBorder="1" applyAlignment="1" applyProtection="1">
      <alignment horizontal="center"/>
      <protection locked="0"/>
    </xf>
    <xf numFmtId="14" fontId="3" fillId="24" borderId="4" xfId="0" applyNumberFormat="1" applyFont="1" applyFill="1" applyBorder="1" applyAlignment="1" applyProtection="1">
      <alignment horizontal="center"/>
      <protection locked="0"/>
    </xf>
    <xf numFmtId="14" fontId="8" fillId="24" borderId="3" xfId="0" applyNumberFormat="1" applyFont="1" applyFill="1" applyBorder="1" applyAlignment="1" applyProtection="1">
      <alignment horizontal="center"/>
      <protection locked="0"/>
    </xf>
    <xf numFmtId="14" fontId="8" fillId="24" borderId="4" xfId="0" applyNumberFormat="1" applyFont="1" applyFill="1" applyBorder="1" applyAlignment="1" applyProtection="1">
      <alignment horizontal="center"/>
      <protection locked="0"/>
    </xf>
    <xf numFmtId="0" fontId="3" fillId="24" borderId="4" xfId="0" applyFont="1" applyFill="1" applyBorder="1" applyAlignment="1" applyProtection="1">
      <alignment horizontal="center"/>
      <protection locked="0"/>
    </xf>
    <xf numFmtId="0" fontId="3" fillId="24" borderId="3" xfId="0" applyFont="1" applyFill="1" applyBorder="1" applyAlignment="1" applyProtection="1">
      <alignment horizontal="center"/>
      <protection locked="0"/>
    </xf>
    <xf numFmtId="0" fontId="3" fillId="3" borderId="0" xfId="0" applyFont="1" applyFill="1"/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8" fillId="3" borderId="9" xfId="0" applyFont="1" applyFill="1" applyBorder="1" applyAlignment="1">
      <alignment vertical="center"/>
    </xf>
    <xf numFmtId="0" fontId="8" fillId="3" borderId="11" xfId="0" applyFont="1" applyFill="1" applyBorder="1" applyAlignment="1">
      <alignment vertical="center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6" xfId="0" applyFont="1" applyFill="1" applyBorder="1" applyAlignment="1" applyProtection="1">
      <alignment horizontal="center" vertical="center"/>
      <protection locked="0"/>
    </xf>
    <xf numFmtId="0" fontId="3" fillId="5" borderId="4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3" fillId="6" borderId="6" xfId="0" applyFont="1" applyFill="1" applyBorder="1" applyAlignment="1" applyProtection="1">
      <alignment horizontal="center" vertical="center"/>
      <protection locked="0"/>
    </xf>
    <xf numFmtId="0" fontId="8" fillId="3" borderId="15" xfId="0" applyFont="1" applyFill="1" applyBorder="1" applyAlignment="1">
      <alignment vertical="center"/>
    </xf>
    <xf numFmtId="0" fontId="8" fillId="3" borderId="14" xfId="0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3" fillId="6" borderId="4" xfId="0" applyFont="1" applyFill="1" applyBorder="1" applyAlignment="1" applyProtection="1">
      <alignment horizontal="center" vertical="center"/>
      <protection locked="0"/>
    </xf>
    <xf numFmtId="0" fontId="3" fillId="11" borderId="10" xfId="0" applyFont="1" applyFill="1" applyBorder="1" applyAlignment="1" applyProtection="1">
      <alignment horizontal="center" vertical="center"/>
      <protection locked="0"/>
    </xf>
    <xf numFmtId="0" fontId="3" fillId="11" borderId="6" xfId="0" applyFont="1" applyFill="1" applyBorder="1" applyAlignment="1" applyProtection="1">
      <alignment horizontal="center" vertical="center"/>
      <protection locked="0"/>
    </xf>
    <xf numFmtId="0" fontId="3" fillId="11" borderId="4" xfId="0" applyFont="1" applyFill="1" applyBorder="1" applyAlignment="1" applyProtection="1">
      <alignment horizontal="center" vertical="center"/>
      <protection locked="0"/>
    </xf>
    <xf numFmtId="0" fontId="3" fillId="7" borderId="10" xfId="0" applyFont="1" applyFill="1" applyBorder="1" applyAlignment="1" applyProtection="1">
      <alignment horizontal="center" vertical="center"/>
      <protection locked="0"/>
    </xf>
    <xf numFmtId="0" fontId="3" fillId="7" borderId="6" xfId="0" applyFont="1" applyFill="1" applyBorder="1" applyAlignment="1" applyProtection="1">
      <alignment horizontal="center" vertical="center"/>
      <protection locked="0"/>
    </xf>
    <xf numFmtId="0" fontId="3" fillId="7" borderId="4" xfId="0" applyFont="1" applyFill="1" applyBorder="1" applyAlignment="1" applyProtection="1">
      <alignment horizontal="center" vertical="center"/>
      <protection locked="0"/>
    </xf>
    <xf numFmtId="0" fontId="3" fillId="8" borderId="10" xfId="0" applyFont="1" applyFill="1" applyBorder="1" applyAlignment="1" applyProtection="1">
      <alignment horizontal="center" vertical="center"/>
      <protection locked="0"/>
    </xf>
    <xf numFmtId="0" fontId="3" fillId="8" borderId="6" xfId="0" applyFont="1" applyFill="1" applyBorder="1" applyAlignment="1" applyProtection="1">
      <alignment horizontal="center" vertical="center"/>
      <protection locked="0"/>
    </xf>
    <xf numFmtId="0" fontId="3" fillId="8" borderId="4" xfId="0" applyFont="1" applyFill="1" applyBorder="1" applyAlignment="1" applyProtection="1">
      <alignment horizontal="center" vertical="center"/>
      <protection locked="0"/>
    </xf>
    <xf numFmtId="0" fontId="3" fillId="9" borderId="10" xfId="0" applyFont="1" applyFill="1" applyBorder="1" applyAlignment="1" applyProtection="1">
      <alignment horizontal="center" vertical="center"/>
      <protection locked="0"/>
    </xf>
    <xf numFmtId="0" fontId="3" fillId="9" borderId="6" xfId="0" applyFont="1" applyFill="1" applyBorder="1" applyAlignment="1" applyProtection="1">
      <alignment horizontal="center" vertical="center"/>
      <protection locked="0"/>
    </xf>
    <xf numFmtId="0" fontId="3" fillId="9" borderId="4" xfId="0" applyFont="1" applyFill="1" applyBorder="1" applyAlignment="1" applyProtection="1">
      <alignment horizontal="center" vertical="center"/>
      <protection locked="0"/>
    </xf>
    <xf numFmtId="0" fontId="3" fillId="12" borderId="10" xfId="0" applyFont="1" applyFill="1" applyBorder="1" applyAlignment="1" applyProtection="1">
      <alignment horizontal="center" vertical="center"/>
      <protection locked="0"/>
    </xf>
    <xf numFmtId="0" fontId="3" fillId="12" borderId="6" xfId="0" applyFont="1" applyFill="1" applyBorder="1" applyAlignment="1" applyProtection="1">
      <alignment horizontal="center" vertical="center"/>
      <protection locked="0"/>
    </xf>
    <xf numFmtId="0" fontId="3" fillId="12" borderId="4" xfId="0" applyFont="1" applyFill="1" applyBorder="1" applyAlignment="1" applyProtection="1">
      <alignment horizontal="center" vertical="center"/>
      <protection locked="0"/>
    </xf>
    <xf numFmtId="0" fontId="3" fillId="10" borderId="10" xfId="0" applyFont="1" applyFill="1" applyBorder="1" applyAlignment="1" applyProtection="1">
      <alignment horizontal="center" vertical="center"/>
      <protection locked="0"/>
    </xf>
    <xf numFmtId="0" fontId="3" fillId="10" borderId="6" xfId="0" applyFont="1" applyFill="1" applyBorder="1" applyAlignment="1" applyProtection="1">
      <alignment horizontal="center" vertical="center"/>
      <protection locked="0"/>
    </xf>
    <xf numFmtId="0" fontId="3" fillId="10" borderId="4" xfId="0" applyFont="1" applyFill="1" applyBorder="1" applyAlignment="1" applyProtection="1">
      <alignment horizontal="center" vertical="center"/>
      <protection locked="0"/>
    </xf>
    <xf numFmtId="0" fontId="3" fillId="13" borderId="10" xfId="0" applyFont="1" applyFill="1" applyBorder="1" applyAlignment="1" applyProtection="1">
      <alignment horizontal="center" vertical="center"/>
      <protection locked="0"/>
    </xf>
    <xf numFmtId="0" fontId="3" fillId="13" borderId="6" xfId="0" applyFont="1" applyFill="1" applyBorder="1" applyAlignment="1" applyProtection="1">
      <alignment horizontal="center" vertical="center"/>
      <protection locked="0"/>
    </xf>
    <xf numFmtId="0" fontId="3" fillId="13" borderId="4" xfId="0" applyFont="1" applyFill="1" applyBorder="1" applyAlignment="1" applyProtection="1">
      <alignment horizontal="center" vertical="center"/>
      <protection locked="0"/>
    </xf>
    <xf numFmtId="0" fontId="3" fillId="14" borderId="10" xfId="0" applyFont="1" applyFill="1" applyBorder="1" applyAlignment="1" applyProtection="1">
      <alignment horizontal="center" vertical="center"/>
      <protection locked="0"/>
    </xf>
    <xf numFmtId="0" fontId="3" fillId="14" borderId="6" xfId="0" applyFont="1" applyFill="1" applyBorder="1" applyAlignment="1" applyProtection="1">
      <alignment horizontal="center" vertical="center"/>
      <protection locked="0"/>
    </xf>
    <xf numFmtId="0" fontId="3" fillId="14" borderId="4" xfId="0" applyFont="1" applyFill="1" applyBorder="1" applyAlignment="1" applyProtection="1">
      <alignment horizontal="center" vertical="center"/>
      <protection locked="0"/>
    </xf>
    <xf numFmtId="0" fontId="3" fillId="15" borderId="10" xfId="0" applyFont="1" applyFill="1" applyBorder="1" applyAlignment="1" applyProtection="1">
      <alignment horizontal="center" vertical="center"/>
      <protection locked="0"/>
    </xf>
    <xf numFmtId="0" fontId="3" fillId="15" borderId="6" xfId="0" applyFont="1" applyFill="1" applyBorder="1" applyAlignment="1" applyProtection="1">
      <alignment horizontal="center" vertical="center"/>
      <protection locked="0"/>
    </xf>
    <xf numFmtId="0" fontId="3" fillId="15" borderId="4" xfId="0" applyFont="1" applyFill="1" applyBorder="1" applyAlignment="1" applyProtection="1">
      <alignment horizontal="center" vertical="center"/>
      <protection locked="0"/>
    </xf>
    <xf numFmtId="0" fontId="3" fillId="16" borderId="10" xfId="0" applyFont="1" applyFill="1" applyBorder="1" applyAlignment="1" applyProtection="1">
      <alignment horizontal="center" vertical="center"/>
      <protection locked="0"/>
    </xf>
    <xf numFmtId="0" fontId="3" fillId="16" borderId="6" xfId="0" applyFont="1" applyFill="1" applyBorder="1" applyAlignment="1" applyProtection="1">
      <alignment horizontal="center" vertical="center"/>
      <protection locked="0"/>
    </xf>
    <xf numFmtId="0" fontId="3" fillId="16" borderId="4" xfId="0" applyFont="1" applyFill="1" applyBorder="1" applyAlignment="1" applyProtection="1">
      <alignment horizontal="center" vertical="center"/>
      <protection locked="0"/>
    </xf>
    <xf numFmtId="0" fontId="3" fillId="17" borderId="10" xfId="0" applyFont="1" applyFill="1" applyBorder="1" applyAlignment="1" applyProtection="1">
      <alignment horizontal="center" vertical="center"/>
      <protection locked="0"/>
    </xf>
    <xf numFmtId="0" fontId="3" fillId="17" borderId="6" xfId="0" applyFont="1" applyFill="1" applyBorder="1" applyAlignment="1" applyProtection="1">
      <alignment horizontal="center" vertical="center"/>
      <protection locked="0"/>
    </xf>
    <xf numFmtId="0" fontId="3" fillId="17" borderId="4" xfId="0" applyFont="1" applyFill="1" applyBorder="1" applyAlignment="1" applyProtection="1">
      <alignment horizontal="center" vertical="center"/>
      <protection locked="0"/>
    </xf>
    <xf numFmtId="0" fontId="3" fillId="18" borderId="10" xfId="0" applyFont="1" applyFill="1" applyBorder="1" applyAlignment="1" applyProtection="1">
      <alignment horizontal="center" vertical="center"/>
      <protection locked="0"/>
    </xf>
    <xf numFmtId="0" fontId="3" fillId="18" borderId="6" xfId="0" applyFont="1" applyFill="1" applyBorder="1" applyAlignment="1" applyProtection="1">
      <alignment horizontal="center" vertical="center"/>
      <protection locked="0"/>
    </xf>
    <xf numFmtId="0" fontId="3" fillId="18" borderId="4" xfId="0" applyFont="1" applyFill="1" applyBorder="1" applyAlignment="1" applyProtection="1">
      <alignment horizontal="center" vertical="center"/>
      <protection locked="0"/>
    </xf>
    <xf numFmtId="0" fontId="3" fillId="19" borderId="10" xfId="0" applyFont="1" applyFill="1" applyBorder="1" applyAlignment="1" applyProtection="1">
      <alignment horizontal="center" vertical="center"/>
      <protection locked="0"/>
    </xf>
    <xf numFmtId="0" fontId="3" fillId="19" borderId="6" xfId="0" applyFont="1" applyFill="1" applyBorder="1" applyAlignment="1" applyProtection="1">
      <alignment horizontal="center" vertical="center"/>
      <protection locked="0"/>
    </xf>
    <xf numFmtId="0" fontId="3" fillId="19" borderId="4" xfId="0" applyFont="1" applyFill="1" applyBorder="1" applyAlignment="1" applyProtection="1">
      <alignment horizontal="center" vertical="center"/>
      <protection locked="0"/>
    </xf>
    <xf numFmtId="0" fontId="3" fillId="20" borderId="10" xfId="0" applyFont="1" applyFill="1" applyBorder="1" applyAlignment="1" applyProtection="1">
      <alignment horizontal="center" vertical="center"/>
      <protection locked="0"/>
    </xf>
    <xf numFmtId="0" fontId="3" fillId="20" borderId="6" xfId="0" applyFont="1" applyFill="1" applyBorder="1" applyAlignment="1" applyProtection="1">
      <alignment horizontal="center" vertical="center"/>
      <protection locked="0"/>
    </xf>
    <xf numFmtId="0" fontId="3" fillId="20" borderId="4" xfId="0" applyFont="1" applyFill="1" applyBorder="1" applyAlignment="1" applyProtection="1">
      <alignment horizontal="center" vertical="center"/>
      <protection locked="0"/>
    </xf>
    <xf numFmtId="0" fontId="3" fillId="21" borderId="10" xfId="0" applyFont="1" applyFill="1" applyBorder="1" applyAlignment="1" applyProtection="1">
      <alignment horizontal="center" vertical="center"/>
      <protection locked="0"/>
    </xf>
    <xf numFmtId="0" fontId="3" fillId="21" borderId="6" xfId="0" applyFont="1" applyFill="1" applyBorder="1" applyAlignment="1" applyProtection="1">
      <alignment horizontal="center" vertical="center"/>
      <protection locked="0"/>
    </xf>
    <xf numFmtId="0" fontId="3" fillId="21" borderId="4" xfId="0" applyFont="1" applyFill="1" applyBorder="1" applyAlignment="1" applyProtection="1">
      <alignment horizontal="center" vertical="center"/>
      <protection locked="0"/>
    </xf>
    <xf numFmtId="0" fontId="3" fillId="22" borderId="10" xfId="0" applyFont="1" applyFill="1" applyBorder="1" applyAlignment="1" applyProtection="1">
      <alignment horizontal="center" vertical="center"/>
      <protection locked="0"/>
    </xf>
    <xf numFmtId="0" fontId="3" fillId="22" borderId="6" xfId="0" applyFont="1" applyFill="1" applyBorder="1" applyAlignment="1" applyProtection="1">
      <alignment horizontal="center" vertical="center"/>
      <protection locked="0"/>
    </xf>
    <xf numFmtId="0" fontId="3" fillId="22" borderId="4" xfId="0" applyFont="1" applyFill="1" applyBorder="1" applyAlignment="1" applyProtection="1">
      <alignment horizontal="center" vertical="center"/>
      <protection locked="0"/>
    </xf>
    <xf numFmtId="0" fontId="3" fillId="23" borderId="10" xfId="0" applyFont="1" applyFill="1" applyBorder="1" applyAlignment="1" applyProtection="1">
      <alignment horizontal="center" vertical="center"/>
      <protection locked="0"/>
    </xf>
    <xf numFmtId="0" fontId="3" fillId="23" borderId="6" xfId="0" applyFont="1" applyFill="1" applyBorder="1" applyAlignment="1" applyProtection="1">
      <alignment horizontal="center" vertical="center"/>
      <protection locked="0"/>
    </xf>
    <xf numFmtId="0" fontId="3" fillId="23" borderId="4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8" fillId="3" borderId="12" xfId="0" applyFont="1" applyFill="1" applyBorder="1" applyAlignment="1">
      <alignment vertical="center"/>
    </xf>
    <xf numFmtId="0" fontId="3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9" fontId="5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11" borderId="5" xfId="0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8" fillId="13" borderId="5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8" fillId="14" borderId="5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/>
    </xf>
    <xf numFmtId="0" fontId="8" fillId="15" borderId="5" xfId="0" applyFont="1" applyFill="1" applyBorder="1" applyAlignment="1">
      <alignment horizontal="center" vertical="center"/>
    </xf>
    <xf numFmtId="0" fontId="8" fillId="15" borderId="3" xfId="0" applyFont="1" applyFill="1" applyBorder="1" applyAlignment="1">
      <alignment horizontal="center" vertical="center"/>
    </xf>
    <xf numFmtId="0" fontId="8" fillId="16" borderId="5" xfId="0" applyFont="1" applyFill="1" applyBorder="1" applyAlignment="1">
      <alignment horizontal="center" vertical="center"/>
    </xf>
    <xf numFmtId="0" fontId="8" fillId="16" borderId="3" xfId="0" applyFont="1" applyFill="1" applyBorder="1" applyAlignment="1">
      <alignment horizontal="center" vertical="center"/>
    </xf>
    <xf numFmtId="0" fontId="8" fillId="17" borderId="5" xfId="0" applyFont="1" applyFill="1" applyBorder="1" applyAlignment="1">
      <alignment horizontal="center" vertical="center"/>
    </xf>
    <xf numFmtId="0" fontId="8" fillId="17" borderId="3" xfId="0" applyFont="1" applyFill="1" applyBorder="1" applyAlignment="1">
      <alignment horizontal="center" vertical="center"/>
    </xf>
    <xf numFmtId="0" fontId="8" fillId="18" borderId="5" xfId="0" applyFont="1" applyFill="1" applyBorder="1" applyAlignment="1">
      <alignment horizontal="center" vertical="center"/>
    </xf>
    <xf numFmtId="0" fontId="8" fillId="18" borderId="3" xfId="0" applyFont="1" applyFill="1" applyBorder="1" applyAlignment="1">
      <alignment horizontal="center" vertical="center"/>
    </xf>
    <xf numFmtId="0" fontId="8" fillId="19" borderId="5" xfId="0" applyFont="1" applyFill="1" applyBorder="1" applyAlignment="1">
      <alignment horizontal="center" vertical="center"/>
    </xf>
    <xf numFmtId="0" fontId="8" fillId="19" borderId="3" xfId="0" applyFont="1" applyFill="1" applyBorder="1" applyAlignment="1">
      <alignment horizontal="center" vertical="center"/>
    </xf>
    <xf numFmtId="0" fontId="8" fillId="20" borderId="5" xfId="0" applyFont="1" applyFill="1" applyBorder="1" applyAlignment="1">
      <alignment horizontal="center" vertical="center"/>
    </xf>
    <xf numFmtId="0" fontId="8" fillId="20" borderId="3" xfId="0" applyFont="1" applyFill="1" applyBorder="1" applyAlignment="1">
      <alignment horizontal="center" vertical="center"/>
    </xf>
    <xf numFmtId="0" fontId="8" fillId="21" borderId="5" xfId="0" applyFont="1" applyFill="1" applyBorder="1" applyAlignment="1">
      <alignment horizontal="center" vertical="center"/>
    </xf>
    <xf numFmtId="0" fontId="8" fillId="21" borderId="3" xfId="0" applyFont="1" applyFill="1" applyBorder="1" applyAlignment="1">
      <alignment horizontal="center" vertical="center"/>
    </xf>
    <xf numFmtId="0" fontId="8" fillId="22" borderId="5" xfId="0" applyFont="1" applyFill="1" applyBorder="1" applyAlignment="1">
      <alignment horizontal="center" vertical="center"/>
    </xf>
    <xf numFmtId="0" fontId="8" fillId="22" borderId="3" xfId="0" applyFont="1" applyFill="1" applyBorder="1" applyAlignment="1">
      <alignment horizontal="center" vertical="center"/>
    </xf>
    <xf numFmtId="0" fontId="8" fillId="23" borderId="5" xfId="0" applyFont="1" applyFill="1" applyBorder="1" applyAlignment="1">
      <alignment horizontal="center" vertical="center"/>
    </xf>
    <xf numFmtId="0" fontId="8" fillId="23" borderId="3" xfId="0" applyFont="1" applyFill="1" applyBorder="1" applyAlignment="1">
      <alignment horizontal="center" vertical="center"/>
    </xf>
    <xf numFmtId="9" fontId="3" fillId="0" borderId="0" xfId="1" applyFont="1"/>
    <xf numFmtId="0" fontId="3" fillId="3" borderId="9" xfId="0" applyFont="1" applyFill="1" applyBorder="1" applyAlignment="1" applyProtection="1">
      <alignment horizontal="left" vertical="center"/>
      <protection locked="0"/>
    </xf>
    <xf numFmtId="0" fontId="3" fillId="3" borderId="10" xfId="0" applyFont="1" applyFill="1" applyBorder="1" applyAlignment="1" applyProtection="1">
      <alignment horizontal="left" vertical="center"/>
      <protection locked="0"/>
    </xf>
    <xf numFmtId="14" fontId="3" fillId="3" borderId="11" xfId="0" applyNumberFormat="1" applyFont="1" applyFill="1" applyBorder="1" applyAlignment="1" applyProtection="1">
      <alignment horizontal="left" vertical="center"/>
      <protection locked="0"/>
    </xf>
    <xf numFmtId="14" fontId="3" fillId="3" borderId="6" xfId="0" applyNumberFormat="1" applyFont="1" applyFill="1" applyBorder="1" applyAlignment="1" applyProtection="1">
      <alignment horizontal="left" vertical="center"/>
      <protection locked="0"/>
    </xf>
    <xf numFmtId="0" fontId="8" fillId="3" borderId="12" xfId="0" applyFont="1" applyFill="1" applyBorder="1" applyAlignment="1" applyProtection="1">
      <alignment horizontal="left" vertical="center"/>
      <protection locked="0"/>
    </xf>
    <xf numFmtId="0" fontId="8" fillId="3" borderId="4" xfId="0" applyFont="1" applyFill="1" applyBorder="1" applyAlignment="1" applyProtection="1">
      <alignment horizontal="left" vertical="center"/>
      <protection locked="0"/>
    </xf>
    <xf numFmtId="0" fontId="11" fillId="3" borderId="15" xfId="0" applyFont="1" applyFill="1" applyBorder="1" applyAlignment="1">
      <alignment horizontal="left" vertical="center"/>
    </xf>
    <xf numFmtId="0" fontId="11" fillId="3" borderId="14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4" fillId="11" borderId="8" xfId="0" applyFont="1" applyFill="1" applyBorder="1" applyAlignment="1">
      <alignment horizontal="center" vertical="center" textRotation="180" wrapText="1"/>
    </xf>
    <xf numFmtId="0" fontId="4" fillId="11" borderId="5" xfId="0" applyFont="1" applyFill="1" applyBorder="1" applyAlignment="1">
      <alignment horizontal="center" vertical="center" textRotation="180" wrapText="1"/>
    </xf>
    <xf numFmtId="0" fontId="4" fillId="11" borderId="3" xfId="0" applyFont="1" applyFill="1" applyBorder="1" applyAlignment="1">
      <alignment horizontal="center" vertical="center" textRotation="180" wrapText="1"/>
    </xf>
    <xf numFmtId="0" fontId="4" fillId="7" borderId="8" xfId="0" applyFont="1" applyFill="1" applyBorder="1" applyAlignment="1">
      <alignment horizontal="center" vertical="center" textRotation="180" wrapText="1"/>
    </xf>
    <xf numFmtId="0" fontId="4" fillId="7" borderId="5" xfId="0" applyFont="1" applyFill="1" applyBorder="1" applyAlignment="1">
      <alignment horizontal="center" vertical="center" textRotation="180" wrapText="1"/>
    </xf>
    <xf numFmtId="0" fontId="4" fillId="7" borderId="3" xfId="0" applyFont="1" applyFill="1" applyBorder="1" applyAlignment="1">
      <alignment horizontal="center" vertical="center" textRotation="180" wrapText="1"/>
    </xf>
    <xf numFmtId="0" fontId="3" fillId="0" borderId="11" xfId="0" applyFont="1" applyBorder="1" applyAlignment="1">
      <alignment horizontal="left" vertical="center" wrapText="1" indent="5"/>
    </xf>
    <xf numFmtId="0" fontId="3" fillId="0" borderId="0" xfId="0" applyFont="1" applyAlignment="1">
      <alignment horizontal="left" vertical="center" wrapText="1" indent="5"/>
    </xf>
    <xf numFmtId="0" fontId="3" fillId="0" borderId="6" xfId="0" applyFont="1" applyBorder="1" applyAlignment="1">
      <alignment horizontal="left" vertical="center" wrapText="1" indent="5"/>
    </xf>
    <xf numFmtId="0" fontId="4" fillId="9" borderId="8" xfId="0" applyFont="1" applyFill="1" applyBorder="1" applyAlignment="1">
      <alignment horizontal="center" vertical="center" textRotation="180" wrapText="1"/>
    </xf>
    <xf numFmtId="0" fontId="4" fillId="9" borderId="5" xfId="0" applyFont="1" applyFill="1" applyBorder="1" applyAlignment="1">
      <alignment horizontal="center" vertical="center" textRotation="180" wrapText="1"/>
    </xf>
    <xf numFmtId="0" fontId="4" fillId="9" borderId="3" xfId="0" applyFont="1" applyFill="1" applyBorder="1" applyAlignment="1">
      <alignment horizontal="center" vertical="center" textRotation="180" wrapText="1"/>
    </xf>
    <xf numFmtId="0" fontId="4" fillId="12" borderId="8" xfId="0" applyFont="1" applyFill="1" applyBorder="1" applyAlignment="1">
      <alignment horizontal="center" vertical="center" textRotation="180" wrapText="1"/>
    </xf>
    <xf numFmtId="0" fontId="4" fillId="12" borderId="5" xfId="0" applyFont="1" applyFill="1" applyBorder="1" applyAlignment="1">
      <alignment horizontal="center" vertical="center" textRotation="180" wrapText="1"/>
    </xf>
    <xf numFmtId="0" fontId="4" fillId="12" borderId="3" xfId="0" applyFont="1" applyFill="1" applyBorder="1" applyAlignment="1">
      <alignment horizontal="center" vertical="center" textRotation="180" wrapText="1"/>
    </xf>
    <xf numFmtId="0" fontId="4" fillId="10" borderId="8" xfId="0" applyFont="1" applyFill="1" applyBorder="1" applyAlignment="1">
      <alignment horizontal="center" vertical="center" textRotation="180" wrapText="1"/>
    </xf>
    <xf numFmtId="0" fontId="4" fillId="10" borderId="5" xfId="0" applyFont="1" applyFill="1" applyBorder="1" applyAlignment="1">
      <alignment horizontal="center" vertical="center" textRotation="180" wrapText="1"/>
    </xf>
    <xf numFmtId="0" fontId="4" fillId="10" borderId="3" xfId="0" applyFont="1" applyFill="1" applyBorder="1" applyAlignment="1">
      <alignment horizontal="center" vertical="center" textRotation="180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5" xfId="0" applyFont="1" applyFill="1" applyBorder="1" applyAlignment="1">
      <alignment horizontal="center" vertical="center" textRotation="180" wrapText="1"/>
    </xf>
    <xf numFmtId="0" fontId="4" fillId="5" borderId="3" xfId="0" applyFont="1" applyFill="1" applyBorder="1" applyAlignment="1">
      <alignment horizontal="center" vertical="center" textRotation="180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5" xfId="0" applyFont="1" applyFill="1" applyBorder="1" applyAlignment="1">
      <alignment horizontal="center" vertical="center" textRotation="180" wrapText="1"/>
    </xf>
    <xf numFmtId="0" fontId="4" fillId="4" borderId="3" xfId="0" applyFont="1" applyFill="1" applyBorder="1" applyAlignment="1">
      <alignment horizontal="center" vertical="center" textRotation="180" wrapText="1"/>
    </xf>
    <xf numFmtId="0" fontId="3" fillId="0" borderId="9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23" borderId="8" xfId="0" applyFont="1" applyFill="1" applyBorder="1" applyAlignment="1">
      <alignment horizontal="center" vertical="center" textRotation="180" wrapText="1"/>
    </xf>
    <xf numFmtId="0" fontId="4" fillId="23" borderId="5" xfId="0" applyFont="1" applyFill="1" applyBorder="1" applyAlignment="1">
      <alignment horizontal="center" vertical="center" textRotation="180" wrapText="1"/>
    </xf>
    <xf numFmtId="0" fontId="4" fillId="23" borderId="3" xfId="0" applyFont="1" applyFill="1" applyBorder="1" applyAlignment="1">
      <alignment horizontal="center" vertical="center" textRotation="180" wrapText="1"/>
    </xf>
    <xf numFmtId="0" fontId="4" fillId="16" borderId="8" xfId="0" applyFont="1" applyFill="1" applyBorder="1" applyAlignment="1">
      <alignment horizontal="center" vertical="center" textRotation="180" wrapText="1"/>
    </xf>
    <xf numFmtId="0" fontId="4" fillId="16" borderId="5" xfId="0" applyFont="1" applyFill="1" applyBorder="1" applyAlignment="1">
      <alignment horizontal="center" vertical="center" textRotation="180" wrapText="1"/>
    </xf>
    <xf numFmtId="0" fontId="4" fillId="16" borderId="3" xfId="0" applyFont="1" applyFill="1" applyBorder="1" applyAlignment="1">
      <alignment horizontal="center" vertical="center" textRotation="180" wrapText="1"/>
    </xf>
    <xf numFmtId="0" fontId="4" fillId="17" borderId="8" xfId="0" applyFont="1" applyFill="1" applyBorder="1" applyAlignment="1">
      <alignment horizontal="center" vertical="center" textRotation="180" wrapText="1"/>
    </xf>
    <xf numFmtId="0" fontId="4" fillId="17" borderId="5" xfId="0" applyFont="1" applyFill="1" applyBorder="1" applyAlignment="1">
      <alignment horizontal="center" vertical="center" textRotation="180" wrapText="1"/>
    </xf>
    <xf numFmtId="0" fontId="4" fillId="17" borderId="3" xfId="0" applyFont="1" applyFill="1" applyBorder="1" applyAlignment="1">
      <alignment horizontal="center" vertical="center" textRotation="180" wrapText="1"/>
    </xf>
    <xf numFmtId="0" fontId="4" fillId="18" borderId="8" xfId="0" applyFont="1" applyFill="1" applyBorder="1" applyAlignment="1">
      <alignment horizontal="center" vertical="center" textRotation="180" wrapText="1"/>
    </xf>
    <xf numFmtId="0" fontId="4" fillId="18" borderId="5" xfId="0" applyFont="1" applyFill="1" applyBorder="1" applyAlignment="1">
      <alignment horizontal="center" vertical="center" textRotation="180" wrapText="1"/>
    </xf>
    <xf numFmtId="0" fontId="4" fillId="18" borderId="3" xfId="0" applyFont="1" applyFill="1" applyBorder="1" applyAlignment="1">
      <alignment horizontal="center" vertical="center" textRotation="180" wrapText="1"/>
    </xf>
    <xf numFmtId="0" fontId="4" fillId="19" borderId="8" xfId="0" applyFont="1" applyFill="1" applyBorder="1" applyAlignment="1">
      <alignment horizontal="center" vertical="center" textRotation="180" wrapText="1"/>
    </xf>
    <xf numFmtId="0" fontId="4" fillId="19" borderId="5" xfId="0" applyFont="1" applyFill="1" applyBorder="1" applyAlignment="1">
      <alignment horizontal="center" vertical="center" textRotation="180" wrapText="1"/>
    </xf>
    <xf numFmtId="0" fontId="4" fillId="19" borderId="3" xfId="0" applyFont="1" applyFill="1" applyBorder="1" applyAlignment="1">
      <alignment horizontal="center" vertical="center" textRotation="180" wrapText="1"/>
    </xf>
    <xf numFmtId="0" fontId="4" fillId="20" borderId="8" xfId="0" applyFont="1" applyFill="1" applyBorder="1" applyAlignment="1">
      <alignment horizontal="center" vertical="center" textRotation="180" wrapText="1"/>
    </xf>
    <xf numFmtId="0" fontId="4" fillId="20" borderId="5" xfId="0" applyFont="1" applyFill="1" applyBorder="1" applyAlignment="1">
      <alignment horizontal="center" vertical="center" textRotation="180" wrapText="1"/>
    </xf>
    <xf numFmtId="0" fontId="4" fillId="20" borderId="3" xfId="0" applyFont="1" applyFill="1" applyBorder="1" applyAlignment="1">
      <alignment horizontal="center" vertical="center" textRotation="180" wrapText="1"/>
    </xf>
    <xf numFmtId="0" fontId="4" fillId="21" borderId="8" xfId="0" applyFont="1" applyFill="1" applyBorder="1" applyAlignment="1">
      <alignment horizontal="center" vertical="center" textRotation="180" wrapText="1"/>
    </xf>
    <xf numFmtId="0" fontId="4" fillId="21" borderId="5" xfId="0" applyFont="1" applyFill="1" applyBorder="1" applyAlignment="1">
      <alignment horizontal="center" vertical="center" textRotation="180" wrapText="1"/>
    </xf>
    <xf numFmtId="0" fontId="4" fillId="21" borderId="3" xfId="0" applyFont="1" applyFill="1" applyBorder="1" applyAlignment="1">
      <alignment horizontal="center" vertical="center" textRotation="180" wrapText="1"/>
    </xf>
    <xf numFmtId="0" fontId="4" fillId="22" borderId="8" xfId="0" applyFont="1" applyFill="1" applyBorder="1" applyAlignment="1">
      <alignment horizontal="center" vertical="center" textRotation="180" wrapText="1"/>
    </xf>
    <xf numFmtId="0" fontId="4" fillId="22" borderId="5" xfId="0" applyFont="1" applyFill="1" applyBorder="1" applyAlignment="1">
      <alignment horizontal="center" vertical="center" textRotation="180" wrapText="1"/>
    </xf>
    <xf numFmtId="0" fontId="4" fillId="22" borderId="3" xfId="0" applyFont="1" applyFill="1" applyBorder="1" applyAlignment="1">
      <alignment horizontal="center" vertical="center" textRotation="180" wrapText="1"/>
    </xf>
    <xf numFmtId="0" fontId="4" fillId="13" borderId="8" xfId="0" applyFont="1" applyFill="1" applyBorder="1" applyAlignment="1">
      <alignment horizontal="center" vertical="center" textRotation="180" wrapText="1"/>
    </xf>
    <xf numFmtId="0" fontId="4" fillId="13" borderId="5" xfId="0" applyFont="1" applyFill="1" applyBorder="1" applyAlignment="1">
      <alignment horizontal="center" vertical="center" textRotation="180" wrapText="1"/>
    </xf>
    <xf numFmtId="0" fontId="4" fillId="13" borderId="3" xfId="0" applyFont="1" applyFill="1" applyBorder="1" applyAlignment="1">
      <alignment horizontal="center" vertical="center" textRotation="180" wrapText="1"/>
    </xf>
    <xf numFmtId="0" fontId="4" fillId="14" borderId="8" xfId="0" applyFont="1" applyFill="1" applyBorder="1" applyAlignment="1">
      <alignment horizontal="center" vertical="center" textRotation="180" wrapText="1"/>
    </xf>
    <xf numFmtId="0" fontId="4" fillId="14" borderId="5" xfId="0" applyFont="1" applyFill="1" applyBorder="1" applyAlignment="1">
      <alignment horizontal="center" vertical="center" textRotation="180" wrapText="1"/>
    </xf>
    <xf numFmtId="0" fontId="4" fillId="14" borderId="3" xfId="0" applyFont="1" applyFill="1" applyBorder="1" applyAlignment="1">
      <alignment horizontal="center" vertical="center" textRotation="180" wrapText="1"/>
    </xf>
    <xf numFmtId="0" fontId="4" fillId="15" borderId="8" xfId="0" applyFont="1" applyFill="1" applyBorder="1" applyAlignment="1">
      <alignment horizontal="center" vertical="center" textRotation="180" wrapText="1"/>
    </xf>
    <xf numFmtId="0" fontId="4" fillId="15" borderId="5" xfId="0" applyFont="1" applyFill="1" applyBorder="1" applyAlignment="1">
      <alignment horizontal="center" vertical="center" textRotation="180" wrapText="1"/>
    </xf>
    <xf numFmtId="0" fontId="4" fillId="15" borderId="3" xfId="0" applyFont="1" applyFill="1" applyBorder="1" applyAlignment="1">
      <alignment horizontal="center" vertical="center" textRotation="180" wrapText="1"/>
    </xf>
    <xf numFmtId="0" fontId="4" fillId="8" borderId="8" xfId="0" applyFont="1" applyFill="1" applyBorder="1" applyAlignment="1">
      <alignment horizontal="center" vertical="center" textRotation="180" wrapText="1"/>
    </xf>
    <xf numFmtId="0" fontId="4" fillId="8" borderId="5" xfId="0" applyFont="1" applyFill="1" applyBorder="1" applyAlignment="1">
      <alignment horizontal="center" vertical="center" textRotation="180" wrapText="1"/>
    </xf>
    <xf numFmtId="0" fontId="4" fillId="8" borderId="3" xfId="0" applyFont="1" applyFill="1" applyBorder="1" applyAlignment="1">
      <alignment horizontal="center" vertical="center" textRotation="180" wrapText="1"/>
    </xf>
    <xf numFmtId="0" fontId="3" fillId="0" borderId="1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 textRotation="180" wrapText="1"/>
    </xf>
    <xf numFmtId="0" fontId="4" fillId="6" borderId="5" xfId="0" applyFont="1" applyFill="1" applyBorder="1" applyAlignment="1">
      <alignment horizontal="center" vertical="center" textRotation="180" wrapText="1"/>
    </xf>
    <xf numFmtId="0" fontId="4" fillId="6" borderId="3" xfId="0" applyFont="1" applyFill="1" applyBorder="1" applyAlignment="1">
      <alignment horizontal="center" vertical="center" textRotation="180" wrapText="1"/>
    </xf>
    <xf numFmtId="0" fontId="5" fillId="0" borderId="14" xfId="0" applyFont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left" vertical="center"/>
    </xf>
    <xf numFmtId="14" fontId="5" fillId="0" borderId="6" xfId="0" applyNumberFormat="1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Percent" xfId="1" builtinId="5"/>
    <cellStyle name="Percent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'Raw Data'!$B$1</c:f>
          <c:strCache>
            <c:ptCount val="1"/>
            <c:pt idx="0">
              <c:v>Patient Name</c:v>
            </c:pt>
          </c:strCache>
        </c:strRef>
      </c:tx>
      <c:layout>
        <c:manualLayout>
          <c:xMode val="edge"/>
          <c:yMode val="edge"/>
          <c:x val="0.43010778889125345"/>
          <c:y val="9.6066663512188021E-3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6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175205097953067E-2"/>
          <c:y val="9.2211032550079786E-2"/>
          <c:w val="0.93716196975848398"/>
          <c:h val="0.8126718761322865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'Raw Data'!$B$1</c:f>
              <c:strCache>
                <c:ptCount val="1"/>
                <c:pt idx="0">
                  <c:v>Patient Name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invertIfNegative val="0"/>
          <c:cat>
            <c:strRef>
              <c:f>'Raw Data'!$E$47:$X$47</c:f>
              <c:strCache>
                <c:ptCount val="20"/>
                <c:pt idx="0">
                  <c:v>ed</c:v>
                </c:pt>
                <c:pt idx="1">
                  <c:v>ab</c:v>
                </c:pt>
                <c:pt idx="2">
                  <c:v>ma</c:v>
                </c:pt>
                <c:pt idx="3">
                  <c:v>si</c:v>
                </c:pt>
                <c:pt idx="4">
                  <c:v>ds</c:v>
                </c:pt>
                <c:pt idx="5">
                  <c:v>fa</c:v>
                </c:pt>
                <c:pt idx="6">
                  <c:v>di</c:v>
                </c:pt>
                <c:pt idx="7">
                  <c:v>vh</c:v>
                </c:pt>
                <c:pt idx="8">
                  <c:v>em</c:v>
                </c:pt>
                <c:pt idx="9">
                  <c:v>sb</c:v>
                </c:pt>
                <c:pt idx="10">
                  <c:v>ss</c:v>
                </c:pt>
                <c:pt idx="11">
                  <c:v>flc</c:v>
                </c:pt>
                <c:pt idx="12">
                  <c:v>ec</c:v>
                </c:pt>
                <c:pt idx="13">
                  <c:v>us</c:v>
                </c:pt>
                <c:pt idx="14">
                  <c:v>et</c:v>
                </c:pt>
                <c:pt idx="15">
                  <c:v>is</c:v>
                </c:pt>
                <c:pt idx="16">
                  <c:v>as</c:v>
                </c:pt>
                <c:pt idx="17">
                  <c:v>np</c:v>
                </c:pt>
                <c:pt idx="18">
                  <c:v>pus</c:v>
                </c:pt>
                <c:pt idx="19">
                  <c:v>puo</c:v>
                </c:pt>
              </c:strCache>
            </c:strRef>
          </c:cat>
          <c:val>
            <c:numRef>
              <c:f>'Raw Data'!$E$48:$X$48</c:f>
              <c:numCache>
                <c:formatCode>0.00</c:formatCode>
                <c:ptCount val="20"/>
                <c:pt idx="0">
                  <c:v>4.5999999999999996</c:v>
                </c:pt>
                <c:pt idx="1">
                  <c:v>3.125</c:v>
                </c:pt>
                <c:pt idx="2">
                  <c:v>4.5999999999999996</c:v>
                </c:pt>
                <c:pt idx="3">
                  <c:v>4</c:v>
                </c:pt>
                <c:pt idx="4">
                  <c:v>2.6666666666666665</c:v>
                </c:pt>
                <c:pt idx="5">
                  <c:v>4.833333333333333</c:v>
                </c:pt>
                <c:pt idx="6">
                  <c:v>3.125</c:v>
                </c:pt>
                <c:pt idx="7">
                  <c:v>3.5</c:v>
                </c:pt>
                <c:pt idx="8">
                  <c:v>3.8571428571428572</c:v>
                </c:pt>
                <c:pt idx="9">
                  <c:v>2.8</c:v>
                </c:pt>
                <c:pt idx="10">
                  <c:v>3.5</c:v>
                </c:pt>
                <c:pt idx="11">
                  <c:v>3.25</c:v>
                </c:pt>
                <c:pt idx="12">
                  <c:v>4.2</c:v>
                </c:pt>
                <c:pt idx="13">
                  <c:v>4</c:v>
                </c:pt>
                <c:pt idx="14">
                  <c:v>3.5</c:v>
                </c:pt>
                <c:pt idx="15">
                  <c:v>2.5714285714285716</c:v>
                </c:pt>
                <c:pt idx="16">
                  <c:v>4.5999999999999996</c:v>
                </c:pt>
                <c:pt idx="17">
                  <c:v>3.8333333333333335</c:v>
                </c:pt>
                <c:pt idx="18">
                  <c:v>3.8</c:v>
                </c:pt>
                <c:pt idx="19">
                  <c:v>3.25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94-0949-B739-13A16459C5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1936943"/>
        <c:axId val="1"/>
      </c:barChart>
      <c:catAx>
        <c:axId val="1071936943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At val="0"/>
        <c:auto val="0"/>
        <c:lblAlgn val="ctr"/>
        <c:lblOffset val="100"/>
        <c:noMultiLvlLbl val="0"/>
      </c:catAx>
      <c:valAx>
        <c:axId val="1"/>
        <c:scaling>
          <c:orientation val="minMax"/>
          <c:max val="6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1936943"/>
        <c:crosses val="autoZero"/>
        <c:crossBetween val="between"/>
        <c:majorUnit val="1"/>
      </c:valAx>
      <c:spPr>
        <a:solidFill>
          <a:sysClr val="window" lastClr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3033762502660144"/>
          <c:y val="1.2986815601538179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6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0790035024886108E-2"/>
          <c:y val="0.101095323063827"/>
          <c:w val="0.91285474767159125"/>
          <c:h val="0.8082863784438587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'Raw Data'!$B$1</c:f>
              <c:strCache>
                <c:ptCount val="1"/>
                <c:pt idx="0">
                  <c:v>Patient Name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invertIfNegative val="0"/>
          <c:cat>
            <c:strRef>
              <c:f>'Raw Data'!$E$51:$X$51</c:f>
              <c:strCache>
                <c:ptCount val="20"/>
                <c:pt idx="0">
                  <c:v>ed</c:v>
                </c:pt>
                <c:pt idx="1">
                  <c:v>ab</c:v>
                </c:pt>
                <c:pt idx="2">
                  <c:v>ma</c:v>
                </c:pt>
                <c:pt idx="3">
                  <c:v>si</c:v>
                </c:pt>
                <c:pt idx="4">
                  <c:v>ds</c:v>
                </c:pt>
                <c:pt idx="5">
                  <c:v>fa</c:v>
                </c:pt>
                <c:pt idx="6">
                  <c:v>di</c:v>
                </c:pt>
                <c:pt idx="7">
                  <c:v>vh</c:v>
                </c:pt>
                <c:pt idx="8">
                  <c:v>em</c:v>
                </c:pt>
                <c:pt idx="9">
                  <c:v>sb</c:v>
                </c:pt>
                <c:pt idx="10">
                  <c:v>ss</c:v>
                </c:pt>
                <c:pt idx="11">
                  <c:v>flc</c:v>
                </c:pt>
                <c:pt idx="12">
                  <c:v>ec</c:v>
                </c:pt>
                <c:pt idx="13">
                  <c:v>us</c:v>
                </c:pt>
                <c:pt idx="14">
                  <c:v>et</c:v>
                </c:pt>
                <c:pt idx="15">
                  <c:v>is</c:v>
                </c:pt>
                <c:pt idx="16">
                  <c:v>as</c:v>
                </c:pt>
                <c:pt idx="17">
                  <c:v>np</c:v>
                </c:pt>
                <c:pt idx="18">
                  <c:v>pu-s</c:v>
                </c:pt>
                <c:pt idx="19">
                  <c:v>pu-o</c:v>
                </c:pt>
              </c:strCache>
            </c:strRef>
          </c:cat>
          <c:val>
            <c:numRef>
              <c:f>'Raw Data'!$E$52:$X$52</c:f>
              <c:numCache>
                <c:formatCode>0%</c:formatCode>
                <c:ptCount val="20"/>
                <c:pt idx="0">
                  <c:v>0.8</c:v>
                </c:pt>
                <c:pt idx="1">
                  <c:v>0.5</c:v>
                </c:pt>
                <c:pt idx="2">
                  <c:v>1</c:v>
                </c:pt>
                <c:pt idx="3">
                  <c:v>0.8</c:v>
                </c:pt>
                <c:pt idx="4">
                  <c:v>0.33333333333333331</c:v>
                </c:pt>
                <c:pt idx="5">
                  <c:v>1</c:v>
                </c:pt>
                <c:pt idx="6">
                  <c:v>0.5</c:v>
                </c:pt>
                <c:pt idx="7">
                  <c:v>0.5</c:v>
                </c:pt>
                <c:pt idx="8">
                  <c:v>0.7142857142857143</c:v>
                </c:pt>
                <c:pt idx="9">
                  <c:v>0.4</c:v>
                </c:pt>
                <c:pt idx="10">
                  <c:v>0.5</c:v>
                </c:pt>
                <c:pt idx="11">
                  <c:v>0.5</c:v>
                </c:pt>
                <c:pt idx="12">
                  <c:v>0.8</c:v>
                </c:pt>
                <c:pt idx="13">
                  <c:v>0.7142857142857143</c:v>
                </c:pt>
                <c:pt idx="14">
                  <c:v>0.5</c:v>
                </c:pt>
                <c:pt idx="15">
                  <c:v>0.2857142857142857</c:v>
                </c:pt>
                <c:pt idx="16">
                  <c:v>0.8</c:v>
                </c:pt>
                <c:pt idx="17">
                  <c:v>0.66666666666666663</c:v>
                </c:pt>
                <c:pt idx="18">
                  <c:v>0.8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AB-B749-9A17-A59F55A85E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9844111"/>
        <c:axId val="1"/>
      </c:barChart>
      <c:catAx>
        <c:axId val="1049844111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  <c:max val="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9844111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2692021987817563"/>
          <c:y val="1.2894249944271281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600"/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350833098987643E-2"/>
          <c:y val="0.10391477107028288"/>
          <c:w val="0.90303762029746293"/>
          <c:h val="0.7881383056284629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'Raw Data'!$B$1</c:f>
              <c:strCache>
                <c:ptCount val="1"/>
                <c:pt idx="0">
                  <c:v>Patient Name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invertIfNegative val="0"/>
          <c:cat>
            <c:strRef>
              <c:f>'Raw Data'!$E$55:$X$55</c:f>
              <c:strCache>
                <c:ptCount val="20"/>
                <c:pt idx="0">
                  <c:v>ed</c:v>
                </c:pt>
                <c:pt idx="1">
                  <c:v>ab</c:v>
                </c:pt>
                <c:pt idx="2">
                  <c:v>ma</c:v>
                </c:pt>
                <c:pt idx="3">
                  <c:v>si</c:v>
                </c:pt>
                <c:pt idx="4">
                  <c:v>ds</c:v>
                </c:pt>
                <c:pt idx="5">
                  <c:v>fa</c:v>
                </c:pt>
                <c:pt idx="6">
                  <c:v>di</c:v>
                </c:pt>
                <c:pt idx="7">
                  <c:v>vh</c:v>
                </c:pt>
                <c:pt idx="8">
                  <c:v>em</c:v>
                </c:pt>
                <c:pt idx="9">
                  <c:v>sb</c:v>
                </c:pt>
                <c:pt idx="10">
                  <c:v>ss</c:v>
                </c:pt>
                <c:pt idx="11">
                  <c:v>flc</c:v>
                </c:pt>
                <c:pt idx="12">
                  <c:v>ec</c:v>
                </c:pt>
                <c:pt idx="13">
                  <c:v>us</c:v>
                </c:pt>
                <c:pt idx="14">
                  <c:v>et</c:v>
                </c:pt>
                <c:pt idx="15">
                  <c:v>is</c:v>
                </c:pt>
                <c:pt idx="16">
                  <c:v>as</c:v>
                </c:pt>
                <c:pt idx="17">
                  <c:v>np</c:v>
                </c:pt>
                <c:pt idx="18">
                  <c:v>pu-s</c:v>
                </c:pt>
                <c:pt idx="19">
                  <c:v>pu-o</c:v>
                </c:pt>
              </c:strCache>
            </c:strRef>
          </c:cat>
          <c:val>
            <c:numRef>
              <c:f>'Raw Data'!$E$56:$X$56</c:f>
              <c:numCache>
                <c:formatCode>0%</c:formatCode>
                <c:ptCount val="20"/>
                <c:pt idx="0">
                  <c:v>0.8</c:v>
                </c:pt>
                <c:pt idx="1">
                  <c:v>0.375</c:v>
                </c:pt>
                <c:pt idx="2">
                  <c:v>0.4</c:v>
                </c:pt>
                <c:pt idx="3">
                  <c:v>0.4</c:v>
                </c:pt>
                <c:pt idx="4">
                  <c:v>0.16666666666666666</c:v>
                </c:pt>
                <c:pt idx="5">
                  <c:v>0.5</c:v>
                </c:pt>
                <c:pt idx="6">
                  <c:v>0.25</c:v>
                </c:pt>
                <c:pt idx="7">
                  <c:v>0.33333333333333331</c:v>
                </c:pt>
                <c:pt idx="8">
                  <c:v>0.2857142857142857</c:v>
                </c:pt>
                <c:pt idx="9">
                  <c:v>0.2</c:v>
                </c:pt>
                <c:pt idx="10">
                  <c:v>0.16666666666666666</c:v>
                </c:pt>
                <c:pt idx="11">
                  <c:v>0.25</c:v>
                </c:pt>
                <c:pt idx="12">
                  <c:v>0.4</c:v>
                </c:pt>
                <c:pt idx="13">
                  <c:v>0.5714285714285714</c:v>
                </c:pt>
                <c:pt idx="14">
                  <c:v>0.33333333333333331</c:v>
                </c:pt>
                <c:pt idx="15">
                  <c:v>0.2857142857142857</c:v>
                </c:pt>
                <c:pt idx="16">
                  <c:v>0.8</c:v>
                </c:pt>
                <c:pt idx="17">
                  <c:v>0.5</c:v>
                </c:pt>
                <c:pt idx="18">
                  <c:v>0.4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80-7141-8E2E-4107DC3080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56873023"/>
        <c:axId val="1"/>
      </c:barChart>
      <c:catAx>
        <c:axId val="1156873023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n-US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  <c:max val="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n-US"/>
          </a:p>
        </c:txPr>
        <c:crossAx val="1156873023"/>
        <c:crosses val="autoZero"/>
        <c:crossBetween val="between"/>
      </c:valAx>
      <c:spPr>
        <a:solidFill>
          <a:sysClr val="window" lastClr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0</xdr:row>
      <xdr:rowOff>12701</xdr:rowOff>
    </xdr:from>
    <xdr:to>
      <xdr:col>12</xdr:col>
      <xdr:colOff>393700</xdr:colOff>
      <xdr:row>18</xdr:row>
      <xdr:rowOff>12700</xdr:rowOff>
    </xdr:to>
    <xdr:graphicFrame macro="">
      <xdr:nvGraphicFramePr>
        <xdr:cNvPr id="8254" name="Chart 1">
          <a:extLst>
            <a:ext uri="{FF2B5EF4-FFF2-40B4-BE49-F238E27FC236}">
              <a16:creationId xmlns:a16="http://schemas.microsoft.com/office/drawing/2014/main" id="{768F4935-CD61-0B45-B9B2-7D8E6CEEF7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0.04375</cdr:x>
      <cdr:y>0.35963</cdr:y>
    </cdr:from>
    <cdr:to>
      <cdr:x>0.98243</cdr:x>
      <cdr:y>0.36436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6EE91713-20D9-FB48-8B2E-5FC8C45C2CD6}"/>
            </a:ext>
          </a:extLst>
        </cdr:cNvPr>
        <cdr:cNvCxnSpPr/>
      </cdr:nvCxnSpPr>
      <cdr:spPr bwMode="auto">
        <a:xfrm xmlns:a="http://schemas.openxmlformats.org/drawingml/2006/main" flipV="1">
          <a:off x="411150" y="1968499"/>
          <a:ext cx="8821750" cy="25897"/>
        </a:xfrm>
        <a:prstGeom xmlns:a="http://schemas.openxmlformats.org/drawingml/2006/main" prst="line">
          <a:avLst/>
        </a:prstGeom>
        <a:ln xmlns:a="http://schemas.openxmlformats.org/drawingml/2006/main" w="38100">
          <a:headEnd type="none" w="med" len="med"/>
          <a:tailEnd type="none" w="med" len="med"/>
        </a:ln>
      </cdr:spPr>
      <cdr:style>
        <a:lnRef xmlns:a="http://schemas.openxmlformats.org/drawingml/2006/main" idx="1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0</xdr:row>
      <xdr:rowOff>12700</xdr:rowOff>
    </xdr:from>
    <xdr:to>
      <xdr:col>12</xdr:col>
      <xdr:colOff>393700</xdr:colOff>
      <xdr:row>18</xdr:row>
      <xdr:rowOff>12700</xdr:rowOff>
    </xdr:to>
    <xdr:graphicFrame macro="">
      <xdr:nvGraphicFramePr>
        <xdr:cNvPr id="5182" name="Chart 1025">
          <a:extLst>
            <a:ext uri="{FF2B5EF4-FFF2-40B4-BE49-F238E27FC236}">
              <a16:creationId xmlns:a16="http://schemas.microsoft.com/office/drawing/2014/main" id="{E156B731-E9D1-9C48-AD18-509E95B513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0.90436</cdr:x>
      <cdr:y>0.52241</cdr:y>
    </cdr:from>
    <cdr:to>
      <cdr:x>0.99149</cdr:x>
      <cdr:y>0.81201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70730" y="2055201"/>
          <a:ext cx="789701" cy="85081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36576" tIns="22860" rIns="36576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AU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 xmlns:a="http://schemas.openxmlformats.org/drawingml/2006/main">
          <a:pPr algn="ctr" rtl="0">
            <a:defRPr sz="1000"/>
          </a:pPr>
          <a:endParaRPr lang="en-AU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0</xdr:row>
      <xdr:rowOff>12701</xdr:rowOff>
    </xdr:from>
    <xdr:to>
      <xdr:col>12</xdr:col>
      <xdr:colOff>393700</xdr:colOff>
      <xdr:row>18</xdr:row>
      <xdr:rowOff>12700</xdr:rowOff>
    </xdr:to>
    <xdr:graphicFrame macro="">
      <xdr:nvGraphicFramePr>
        <xdr:cNvPr id="1089" name="Chart 1">
          <a:extLst>
            <a:ext uri="{FF2B5EF4-FFF2-40B4-BE49-F238E27FC236}">
              <a16:creationId xmlns:a16="http://schemas.microsoft.com/office/drawing/2014/main" id="{270E490D-5059-F843-855A-A7AF86A187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3"/>
  <sheetViews>
    <sheetView showGridLines="0" tabSelected="1" zoomScaleNormal="100" workbookViewId="0">
      <selection activeCell="B9" sqref="B9"/>
    </sheetView>
  </sheetViews>
  <sheetFormatPr baseColWidth="10" defaultColWidth="10.83203125" defaultRowHeight="20" customHeight="1" x14ac:dyDescent="0.15"/>
  <cols>
    <col min="1" max="1" width="12.33203125" style="106" customWidth="1"/>
    <col min="2" max="2" width="12.33203125" style="103" customWidth="1"/>
    <col min="3" max="3" width="8.83203125" style="9" customWidth="1"/>
    <col min="4" max="4" width="3.33203125" style="5" customWidth="1"/>
    <col min="5" max="256" width="8.83203125" style="5" customWidth="1"/>
    <col min="257" max="16384" width="10.83203125" style="5"/>
  </cols>
  <sheetData>
    <row r="1" spans="1:25" ht="20" customHeight="1" x14ac:dyDescent="0.15">
      <c r="A1" s="38" t="s">
        <v>0</v>
      </c>
      <c r="B1" s="162" t="s">
        <v>239</v>
      </c>
      <c r="C1" s="163"/>
    </row>
    <row r="2" spans="1:25" ht="20" customHeight="1" x14ac:dyDescent="0.15">
      <c r="A2" s="39" t="s">
        <v>1</v>
      </c>
      <c r="B2" s="164">
        <v>32389</v>
      </c>
      <c r="C2" s="165"/>
      <c r="E2" s="249" t="s">
        <v>220</v>
      </c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1"/>
    </row>
    <row r="3" spans="1:25" ht="20" customHeight="1" x14ac:dyDescent="0.15">
      <c r="A3" s="39" t="s">
        <v>74</v>
      </c>
      <c r="B3" s="164">
        <v>44441</v>
      </c>
      <c r="C3" s="16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</row>
    <row r="4" spans="1:25" ht="20" customHeight="1" x14ac:dyDescent="0.15">
      <c r="A4" s="104" t="s">
        <v>75</v>
      </c>
      <c r="B4" s="166"/>
      <c r="C4" s="167"/>
      <c r="E4" s="256" t="s">
        <v>218</v>
      </c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0"/>
      <c r="T4" s="250"/>
      <c r="U4" s="250"/>
      <c r="V4" s="250"/>
      <c r="W4" s="250"/>
      <c r="X4" s="250"/>
      <c r="Y4" s="251"/>
    </row>
    <row r="5" spans="1:25" ht="20" customHeight="1" x14ac:dyDescent="0.15">
      <c r="B5" s="105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</row>
    <row r="6" spans="1:25" ht="20" customHeight="1" x14ac:dyDescent="0.15">
      <c r="A6" s="192" t="s">
        <v>245</v>
      </c>
      <c r="B6" s="194" t="s">
        <v>244</v>
      </c>
      <c r="E6" s="195" t="s">
        <v>246</v>
      </c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6"/>
      <c r="U6" s="196"/>
      <c r="V6" s="196"/>
      <c r="W6" s="196"/>
      <c r="X6" s="196"/>
      <c r="Y6" s="197"/>
    </row>
    <row r="7" spans="1:25" ht="20" customHeight="1" x14ac:dyDescent="0.15">
      <c r="A7" s="193"/>
      <c r="B7" s="194"/>
      <c r="E7" s="198" t="s">
        <v>247</v>
      </c>
      <c r="F7" s="199"/>
      <c r="G7" s="199"/>
      <c r="H7" s="199"/>
      <c r="I7" s="199"/>
      <c r="J7" s="199"/>
      <c r="K7" s="199"/>
      <c r="L7" s="199"/>
      <c r="M7" s="199"/>
      <c r="N7" s="199"/>
      <c r="O7" s="199"/>
      <c r="P7" s="199"/>
      <c r="Q7" s="199"/>
      <c r="R7" s="199"/>
      <c r="S7" s="199"/>
      <c r="T7" s="199"/>
      <c r="U7" s="199"/>
      <c r="V7" s="199"/>
      <c r="W7" s="199"/>
      <c r="X7" s="199"/>
      <c r="Y7" s="200"/>
    </row>
    <row r="8" spans="1:25" ht="20" customHeight="1" x14ac:dyDescent="0.15">
      <c r="A8" s="121">
        <v>1</v>
      </c>
      <c r="B8" s="40">
        <v>3</v>
      </c>
      <c r="C8" s="201" t="s">
        <v>192</v>
      </c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</row>
    <row r="9" spans="1:25" ht="20" customHeight="1" x14ac:dyDescent="0.15">
      <c r="A9" s="122">
        <v>2</v>
      </c>
      <c r="B9" s="41">
        <v>5</v>
      </c>
      <c r="C9" s="202"/>
      <c r="E9" s="249" t="s">
        <v>229</v>
      </c>
      <c r="F9" s="250"/>
      <c r="G9" s="250"/>
      <c r="H9" s="250"/>
      <c r="I9" s="250"/>
      <c r="J9" s="250"/>
      <c r="K9" s="250"/>
      <c r="L9" s="250"/>
      <c r="M9" s="250"/>
      <c r="N9" s="250"/>
      <c r="O9" s="250"/>
      <c r="P9" s="250"/>
      <c r="Q9" s="250"/>
      <c r="R9" s="250"/>
      <c r="S9" s="250"/>
      <c r="T9" s="250"/>
      <c r="U9" s="250"/>
      <c r="V9" s="250"/>
      <c r="W9" s="250"/>
      <c r="X9" s="250"/>
      <c r="Y9" s="251"/>
    </row>
    <row r="10" spans="1:25" ht="20" customHeight="1" x14ac:dyDescent="0.15">
      <c r="A10" s="122">
        <v>3</v>
      </c>
      <c r="B10" s="41">
        <v>5</v>
      </c>
      <c r="C10" s="202"/>
      <c r="E10" s="204" t="s">
        <v>230</v>
      </c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6"/>
    </row>
    <row r="11" spans="1:25" ht="20" customHeight="1" x14ac:dyDescent="0.15">
      <c r="A11" s="122">
        <v>4</v>
      </c>
      <c r="B11" s="41">
        <v>5</v>
      </c>
      <c r="C11" s="202"/>
      <c r="E11" s="207" t="s">
        <v>231</v>
      </c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08"/>
      <c r="Y11" s="209"/>
    </row>
    <row r="12" spans="1:25" ht="20" customHeight="1" x14ac:dyDescent="0.15">
      <c r="A12" s="123">
        <v>5</v>
      </c>
      <c r="B12" s="42">
        <v>5</v>
      </c>
      <c r="C12" s="203"/>
      <c r="E12" s="207" t="s">
        <v>232</v>
      </c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9"/>
    </row>
    <row r="13" spans="1:25" ht="20" customHeight="1" x14ac:dyDescent="0.15">
      <c r="A13" s="124">
        <v>6</v>
      </c>
      <c r="B13" s="43">
        <v>1</v>
      </c>
      <c r="C13" s="189" t="s">
        <v>193</v>
      </c>
      <c r="E13" s="207" t="s">
        <v>233</v>
      </c>
      <c r="F13" s="208"/>
      <c r="G13" s="208"/>
      <c r="H13" s="208"/>
      <c r="I13" s="208"/>
      <c r="J13" s="208"/>
      <c r="K13" s="208"/>
      <c r="L13" s="208"/>
      <c r="M13" s="208"/>
      <c r="N13" s="208"/>
      <c r="O13" s="208"/>
      <c r="P13" s="208"/>
      <c r="Q13" s="208"/>
      <c r="R13" s="208"/>
      <c r="S13" s="208"/>
      <c r="T13" s="208"/>
      <c r="U13" s="208"/>
      <c r="V13" s="208"/>
      <c r="W13" s="208"/>
      <c r="X13" s="208"/>
      <c r="Y13" s="209"/>
    </row>
    <row r="14" spans="1:25" ht="20" customHeight="1" x14ac:dyDescent="0.15">
      <c r="A14" s="124">
        <v>7</v>
      </c>
      <c r="B14" s="44">
        <v>5</v>
      </c>
      <c r="C14" s="190"/>
      <c r="E14" s="177" t="s">
        <v>240</v>
      </c>
      <c r="F14" s="178"/>
      <c r="G14" s="178"/>
      <c r="H14" s="178"/>
      <c r="I14" s="178"/>
      <c r="J14" s="178"/>
      <c r="K14" s="178"/>
      <c r="L14" s="178"/>
      <c r="M14" s="178"/>
      <c r="N14" s="178"/>
      <c r="O14" s="178"/>
      <c r="P14" s="178"/>
      <c r="Q14" s="178"/>
      <c r="R14" s="178"/>
      <c r="S14" s="178"/>
      <c r="T14" s="178"/>
      <c r="U14" s="178"/>
      <c r="V14" s="178"/>
      <c r="W14" s="178"/>
      <c r="X14" s="178"/>
      <c r="Y14" s="179"/>
    </row>
    <row r="15" spans="1:25" ht="20" customHeight="1" x14ac:dyDescent="0.15">
      <c r="A15" s="124">
        <v>8</v>
      </c>
      <c r="B15" s="44">
        <v>5</v>
      </c>
      <c r="C15" s="190"/>
      <c r="E15" s="177" t="s">
        <v>241</v>
      </c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  <c r="Y15" s="179"/>
    </row>
    <row r="16" spans="1:25" ht="20" customHeight="1" x14ac:dyDescent="0.15">
      <c r="A16" s="124">
        <v>9</v>
      </c>
      <c r="B16" s="44">
        <v>1</v>
      </c>
      <c r="C16" s="190"/>
      <c r="E16" s="177" t="s">
        <v>238</v>
      </c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9"/>
    </row>
    <row r="17" spans="1:25" ht="20" customHeight="1" x14ac:dyDescent="0.15">
      <c r="A17" s="124">
        <v>10</v>
      </c>
      <c r="B17" s="44">
        <v>3</v>
      </c>
      <c r="C17" s="190"/>
      <c r="E17" s="177" t="s">
        <v>235</v>
      </c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9"/>
    </row>
    <row r="18" spans="1:25" ht="20" customHeight="1" x14ac:dyDescent="0.15">
      <c r="A18" s="124">
        <v>11</v>
      </c>
      <c r="B18" s="44">
        <v>5</v>
      </c>
      <c r="C18" s="190"/>
      <c r="E18" s="177" t="s">
        <v>234</v>
      </c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9"/>
    </row>
    <row r="19" spans="1:25" ht="20" customHeight="1" x14ac:dyDescent="0.15">
      <c r="A19" s="124">
        <v>12</v>
      </c>
      <c r="B19" s="44">
        <v>1</v>
      </c>
      <c r="C19" s="190"/>
      <c r="E19" s="177" t="s">
        <v>236</v>
      </c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  <c r="Y19" s="179"/>
    </row>
    <row r="20" spans="1:25" ht="20" customHeight="1" x14ac:dyDescent="0.15">
      <c r="A20" s="107">
        <v>13</v>
      </c>
      <c r="B20" s="45">
        <v>4</v>
      </c>
      <c r="C20" s="191"/>
      <c r="E20" s="177" t="s">
        <v>237</v>
      </c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  <c r="Y20" s="179"/>
    </row>
    <row r="21" spans="1:25" ht="20" customHeight="1" x14ac:dyDescent="0.15">
      <c r="A21" s="125">
        <v>14</v>
      </c>
      <c r="B21" s="46">
        <v>4</v>
      </c>
      <c r="C21" s="252" t="s">
        <v>198</v>
      </c>
      <c r="E21" s="207" t="s">
        <v>242</v>
      </c>
      <c r="F21" s="208"/>
      <c r="G21" s="208"/>
      <c r="H21" s="208"/>
      <c r="I21" s="208"/>
      <c r="J21" s="208"/>
      <c r="K21" s="208"/>
      <c r="L21" s="208"/>
      <c r="M21" s="208"/>
      <c r="N21" s="208"/>
      <c r="O21" s="208"/>
      <c r="P21" s="208"/>
      <c r="Q21" s="208"/>
      <c r="R21" s="208"/>
      <c r="S21" s="208"/>
      <c r="T21" s="208"/>
      <c r="U21" s="208"/>
      <c r="V21" s="208"/>
      <c r="W21" s="208"/>
      <c r="X21" s="208"/>
      <c r="Y21" s="209"/>
    </row>
    <row r="22" spans="1:25" ht="20" customHeight="1" x14ac:dyDescent="0.15">
      <c r="A22" s="125">
        <v>15</v>
      </c>
      <c r="B22" s="47">
        <v>5</v>
      </c>
      <c r="C22" s="253"/>
      <c r="E22" s="246" t="s">
        <v>243</v>
      </c>
      <c r="F22" s="247"/>
      <c r="G22" s="247"/>
      <c r="H22" s="247"/>
      <c r="I22" s="247"/>
      <c r="J22" s="247"/>
      <c r="K22" s="247"/>
      <c r="L22" s="247"/>
      <c r="M22" s="247"/>
      <c r="N22" s="247"/>
      <c r="O22" s="247"/>
      <c r="P22" s="247"/>
      <c r="Q22" s="247"/>
      <c r="R22" s="247"/>
      <c r="S22" s="247"/>
      <c r="T22" s="247"/>
      <c r="U22" s="247"/>
      <c r="V22" s="247"/>
      <c r="W22" s="247"/>
      <c r="X22" s="247"/>
      <c r="Y22" s="248"/>
    </row>
    <row r="23" spans="1:25" ht="20" customHeight="1" x14ac:dyDescent="0.15">
      <c r="A23" s="125">
        <v>16</v>
      </c>
      <c r="B23" s="47">
        <v>4</v>
      </c>
      <c r="C23" s="253"/>
    </row>
    <row r="24" spans="1:25" ht="20" customHeight="1" x14ac:dyDescent="0.15">
      <c r="A24" s="125">
        <v>17</v>
      </c>
      <c r="B24" s="47">
        <v>4</v>
      </c>
      <c r="C24" s="253"/>
      <c r="E24" s="48" t="s">
        <v>215</v>
      </c>
      <c r="F24" s="49"/>
      <c r="G24" s="49"/>
      <c r="H24" s="49"/>
      <c r="I24" s="50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</row>
    <row r="25" spans="1:25" ht="20" customHeight="1" x14ac:dyDescent="0.15">
      <c r="A25" s="126">
        <v>18</v>
      </c>
      <c r="B25" s="51">
        <v>6</v>
      </c>
      <c r="C25" s="254"/>
      <c r="E25" s="11" t="s">
        <v>58</v>
      </c>
      <c r="F25" s="31" t="s">
        <v>83</v>
      </c>
      <c r="G25" s="32"/>
      <c r="H25" s="32"/>
      <c r="I25" s="36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</row>
    <row r="26" spans="1:25" ht="20" customHeight="1" x14ac:dyDescent="0.15">
      <c r="A26" s="127">
        <v>19</v>
      </c>
      <c r="B26" s="52">
        <v>4</v>
      </c>
      <c r="C26" s="171" t="s">
        <v>194</v>
      </c>
      <c r="E26" s="11" t="s">
        <v>59</v>
      </c>
      <c r="F26" s="30" t="s">
        <v>221</v>
      </c>
      <c r="I26" s="35"/>
    </row>
    <row r="27" spans="1:25" ht="20" customHeight="1" x14ac:dyDescent="0.15">
      <c r="A27" s="127">
        <v>20</v>
      </c>
      <c r="B27" s="53">
        <v>5</v>
      </c>
      <c r="C27" s="172"/>
      <c r="E27" s="11" t="s">
        <v>60</v>
      </c>
      <c r="F27" s="30" t="s">
        <v>86</v>
      </c>
      <c r="I27" s="35"/>
    </row>
    <row r="28" spans="1:25" ht="20" customHeight="1" x14ac:dyDescent="0.15">
      <c r="A28" s="127">
        <v>21</v>
      </c>
      <c r="B28" s="53">
        <v>6</v>
      </c>
      <c r="C28" s="172"/>
      <c r="E28" s="11" t="s">
        <v>61</v>
      </c>
      <c r="F28" s="30" t="s">
        <v>222</v>
      </c>
      <c r="I28" s="35"/>
    </row>
    <row r="29" spans="1:25" ht="20" customHeight="1" x14ac:dyDescent="0.15">
      <c r="A29" s="127">
        <v>22</v>
      </c>
      <c r="B29" s="53">
        <v>4</v>
      </c>
      <c r="C29" s="172"/>
      <c r="E29" s="11" t="s">
        <v>62</v>
      </c>
      <c r="F29" s="30" t="s">
        <v>89</v>
      </c>
      <c r="I29" s="35"/>
    </row>
    <row r="30" spans="1:25" ht="20" customHeight="1" x14ac:dyDescent="0.15">
      <c r="A30" s="128">
        <v>23</v>
      </c>
      <c r="B30" s="54">
        <v>1</v>
      </c>
      <c r="C30" s="173"/>
      <c r="E30" s="11" t="s">
        <v>63</v>
      </c>
      <c r="F30" s="30" t="s">
        <v>91</v>
      </c>
      <c r="I30" s="35"/>
    </row>
    <row r="31" spans="1:25" ht="20" customHeight="1" x14ac:dyDescent="0.15">
      <c r="A31" s="129">
        <v>24</v>
      </c>
      <c r="B31" s="55">
        <v>2</v>
      </c>
      <c r="C31" s="174" t="s">
        <v>197</v>
      </c>
      <c r="E31" s="11" t="s">
        <v>64</v>
      </c>
      <c r="F31" s="30" t="s">
        <v>93</v>
      </c>
      <c r="I31" s="35"/>
    </row>
    <row r="32" spans="1:25" ht="20" customHeight="1" x14ac:dyDescent="0.15">
      <c r="A32" s="129">
        <v>25</v>
      </c>
      <c r="B32" s="56">
        <v>2</v>
      </c>
      <c r="C32" s="175"/>
      <c r="E32" s="11" t="s">
        <v>65</v>
      </c>
      <c r="F32" s="30" t="s">
        <v>226</v>
      </c>
      <c r="I32" s="35"/>
    </row>
    <row r="33" spans="1:24" ht="20" customHeight="1" x14ac:dyDescent="0.15">
      <c r="A33" s="129">
        <v>26</v>
      </c>
      <c r="B33" s="56">
        <v>2</v>
      </c>
      <c r="C33" s="175"/>
      <c r="E33" s="11" t="s">
        <v>66</v>
      </c>
      <c r="F33" s="30" t="s">
        <v>223</v>
      </c>
      <c r="I33" s="35"/>
    </row>
    <row r="34" spans="1:24" ht="20" customHeight="1" x14ac:dyDescent="0.15">
      <c r="A34" s="129">
        <v>27</v>
      </c>
      <c r="B34" s="56">
        <v>5</v>
      </c>
      <c r="C34" s="175"/>
      <c r="E34" s="11" t="s">
        <v>67</v>
      </c>
      <c r="F34" s="30" t="s">
        <v>99</v>
      </c>
      <c r="I34" s="35"/>
    </row>
    <row r="35" spans="1:24" ht="20" customHeight="1" x14ac:dyDescent="0.15">
      <c r="A35" s="129">
        <v>28</v>
      </c>
      <c r="B35" s="56">
        <v>1</v>
      </c>
      <c r="C35" s="175"/>
      <c r="E35" s="11" t="s">
        <v>68</v>
      </c>
      <c r="F35" s="30" t="s">
        <v>101</v>
      </c>
      <c r="I35" s="35"/>
    </row>
    <row r="36" spans="1:24" ht="20" customHeight="1" x14ac:dyDescent="0.15">
      <c r="A36" s="130">
        <v>29</v>
      </c>
      <c r="B36" s="57">
        <v>4</v>
      </c>
      <c r="C36" s="176"/>
      <c r="E36" s="11" t="s">
        <v>115</v>
      </c>
      <c r="F36" s="30" t="s">
        <v>116</v>
      </c>
      <c r="I36" s="35"/>
    </row>
    <row r="37" spans="1:24" ht="20" customHeight="1" x14ac:dyDescent="0.15">
      <c r="A37" s="131">
        <v>30</v>
      </c>
      <c r="B37" s="58">
        <v>4</v>
      </c>
      <c r="C37" s="243" t="s">
        <v>195</v>
      </c>
      <c r="E37" s="11" t="s">
        <v>76</v>
      </c>
      <c r="F37" s="30" t="s">
        <v>108</v>
      </c>
      <c r="I37" s="35"/>
    </row>
    <row r="38" spans="1:24" ht="20" customHeight="1" x14ac:dyDescent="0.15">
      <c r="A38" s="131">
        <v>31</v>
      </c>
      <c r="B38" s="59">
        <v>6</v>
      </c>
      <c r="C38" s="244"/>
      <c r="E38" s="11" t="s">
        <v>69</v>
      </c>
      <c r="F38" s="30" t="s">
        <v>104</v>
      </c>
      <c r="I38" s="35"/>
    </row>
    <row r="39" spans="1:24" ht="20" customHeight="1" x14ac:dyDescent="0.15">
      <c r="A39" s="131">
        <v>32</v>
      </c>
      <c r="B39" s="59">
        <v>5</v>
      </c>
      <c r="C39" s="244"/>
      <c r="E39" s="11" t="s">
        <v>70</v>
      </c>
      <c r="F39" s="30" t="s">
        <v>225</v>
      </c>
      <c r="I39" s="35"/>
    </row>
    <row r="40" spans="1:24" ht="20" customHeight="1" x14ac:dyDescent="0.15">
      <c r="A40" s="131">
        <v>33</v>
      </c>
      <c r="B40" s="59">
        <v>4</v>
      </c>
      <c r="C40" s="244"/>
      <c r="E40" s="11" t="s">
        <v>71</v>
      </c>
      <c r="F40" s="30" t="s">
        <v>224</v>
      </c>
      <c r="I40" s="35"/>
    </row>
    <row r="41" spans="1:24" ht="20" customHeight="1" x14ac:dyDescent="0.15">
      <c r="A41" s="131">
        <v>34</v>
      </c>
      <c r="B41" s="59">
        <v>6</v>
      </c>
      <c r="C41" s="244"/>
      <c r="E41" s="11" t="s">
        <v>73</v>
      </c>
      <c r="F41" s="30" t="s">
        <v>118</v>
      </c>
      <c r="I41" s="35"/>
    </row>
    <row r="42" spans="1:24" ht="20" customHeight="1" x14ac:dyDescent="0.15">
      <c r="A42" s="132">
        <v>35</v>
      </c>
      <c r="B42" s="60">
        <v>4</v>
      </c>
      <c r="C42" s="245"/>
      <c r="E42" s="11" t="s">
        <v>72</v>
      </c>
      <c r="F42" s="30" t="s">
        <v>106</v>
      </c>
      <c r="I42" s="35"/>
    </row>
    <row r="43" spans="1:24" ht="20" customHeight="1" x14ac:dyDescent="0.15">
      <c r="A43" s="133">
        <v>36</v>
      </c>
      <c r="B43" s="61">
        <v>1</v>
      </c>
      <c r="C43" s="180" t="s">
        <v>196</v>
      </c>
      <c r="E43" s="11" t="s">
        <v>77</v>
      </c>
      <c r="F43" s="30" t="s">
        <v>112</v>
      </c>
      <c r="I43" s="35"/>
    </row>
    <row r="44" spans="1:24" ht="20" customHeight="1" x14ac:dyDescent="0.15">
      <c r="A44" s="133">
        <v>37</v>
      </c>
      <c r="B44" s="62">
        <v>5</v>
      </c>
      <c r="C44" s="181"/>
      <c r="E44" s="12" t="s">
        <v>78</v>
      </c>
      <c r="F44" s="33" t="s">
        <v>111</v>
      </c>
      <c r="G44" s="34"/>
      <c r="H44" s="34"/>
      <c r="I44" s="37"/>
    </row>
    <row r="45" spans="1:24" ht="20" customHeight="1" x14ac:dyDescent="0.15">
      <c r="A45" s="133">
        <v>38</v>
      </c>
      <c r="B45" s="62">
        <v>4</v>
      </c>
      <c r="C45" s="181"/>
    </row>
    <row r="46" spans="1:24" ht="20" customHeight="1" x14ac:dyDescent="0.15">
      <c r="A46" s="133">
        <v>39</v>
      </c>
      <c r="B46" s="62">
        <v>1</v>
      </c>
      <c r="C46" s="181"/>
      <c r="E46" s="249" t="s">
        <v>81</v>
      </c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1"/>
    </row>
    <row r="47" spans="1:24" ht="20" customHeight="1" x14ac:dyDescent="0.15">
      <c r="A47" s="133">
        <v>40</v>
      </c>
      <c r="B47" s="62">
        <v>4</v>
      </c>
      <c r="C47" s="181"/>
      <c r="E47" s="13" t="s">
        <v>58</v>
      </c>
      <c r="F47" s="13" t="s">
        <v>59</v>
      </c>
      <c r="G47" s="13" t="s">
        <v>60</v>
      </c>
      <c r="H47" s="13" t="s">
        <v>61</v>
      </c>
      <c r="I47" s="13" t="s">
        <v>62</v>
      </c>
      <c r="J47" s="13" t="s">
        <v>63</v>
      </c>
      <c r="K47" s="13" t="s">
        <v>64</v>
      </c>
      <c r="L47" s="13" t="s">
        <v>65</v>
      </c>
      <c r="M47" s="13" t="s">
        <v>66</v>
      </c>
      <c r="N47" s="13" t="s">
        <v>67</v>
      </c>
      <c r="O47" s="13" t="s">
        <v>68</v>
      </c>
      <c r="P47" s="13" t="s">
        <v>115</v>
      </c>
      <c r="Q47" s="13" t="s">
        <v>76</v>
      </c>
      <c r="R47" s="13" t="s">
        <v>69</v>
      </c>
      <c r="S47" s="13" t="s">
        <v>70</v>
      </c>
      <c r="T47" s="13" t="s">
        <v>71</v>
      </c>
      <c r="U47" s="13" t="s">
        <v>73</v>
      </c>
      <c r="V47" s="13" t="s">
        <v>72</v>
      </c>
      <c r="W47" s="13" t="s">
        <v>113</v>
      </c>
      <c r="X47" s="13" t="s">
        <v>114</v>
      </c>
    </row>
    <row r="48" spans="1:24" ht="20" customHeight="1" x14ac:dyDescent="0.15">
      <c r="A48" s="133">
        <v>41</v>
      </c>
      <c r="B48" s="62">
        <v>3</v>
      </c>
      <c r="C48" s="181"/>
      <c r="E48" s="15">
        <f>AVERAGE(B8:B12)</f>
        <v>4.5999999999999996</v>
      </c>
      <c r="F48" s="15">
        <f>AVERAGE(B13:B20)</f>
        <v>3.125</v>
      </c>
      <c r="G48" s="15">
        <f>AVERAGE(B21:B25)</f>
        <v>4.5999999999999996</v>
      </c>
      <c r="H48" s="15">
        <f>AVERAGE(B26:B30)</f>
        <v>4</v>
      </c>
      <c r="I48" s="15">
        <f>AVERAGE(B31:B36)</f>
        <v>2.6666666666666665</v>
      </c>
      <c r="J48" s="15">
        <f>AVERAGE(B37:B42)</f>
        <v>4.833333333333333</v>
      </c>
      <c r="K48" s="15">
        <f>AVERAGE(B43:B50)</f>
        <v>3.125</v>
      </c>
      <c r="L48" s="15">
        <f>AVERAGE(B51:B56)</f>
        <v>3.5</v>
      </c>
      <c r="M48" s="15">
        <f>AVERAGE(B57:B63)</f>
        <v>3.8571428571428572</v>
      </c>
      <c r="N48" s="15">
        <f>AVERAGE(B64:B68)</f>
        <v>2.8</v>
      </c>
      <c r="O48" s="15">
        <f>AVERAGE(B69:B74)</f>
        <v>3.5</v>
      </c>
      <c r="P48" s="15">
        <f>AVERAGE(B75:B78)</f>
        <v>3.25</v>
      </c>
      <c r="Q48" s="15">
        <f>AVERAGE(B79:B83)</f>
        <v>4.2</v>
      </c>
      <c r="R48" s="15">
        <f>AVERAGE(B84:B90)</f>
        <v>4</v>
      </c>
      <c r="S48" s="15">
        <f>AVERAGE(B91:B96)</f>
        <v>3.5</v>
      </c>
      <c r="T48" s="15">
        <f>AVERAGE(B97:B103)</f>
        <v>2.5714285714285716</v>
      </c>
      <c r="U48" s="15">
        <f>AVERAGE(B104:B108)</f>
        <v>4.5999999999999996</v>
      </c>
      <c r="V48" s="15">
        <f>AVERAGE(B109:B114)</f>
        <v>3.8333333333333335</v>
      </c>
      <c r="W48" s="15">
        <f>AVERAGE(B115:B119)</f>
        <v>3.8</v>
      </c>
      <c r="X48" s="15">
        <f>AVERAGE(B120:B123)</f>
        <v>3.25</v>
      </c>
    </row>
    <row r="49" spans="1:24" ht="20" customHeight="1" x14ac:dyDescent="0.15">
      <c r="A49" s="133">
        <v>42</v>
      </c>
      <c r="B49" s="62">
        <v>6</v>
      </c>
      <c r="C49" s="181"/>
    </row>
    <row r="50" spans="1:24" ht="20" customHeight="1" x14ac:dyDescent="0.15">
      <c r="A50" s="134">
        <v>43</v>
      </c>
      <c r="B50" s="63">
        <v>1</v>
      </c>
      <c r="C50" s="182"/>
      <c r="E50" s="249" t="s">
        <v>217</v>
      </c>
      <c r="F50" s="250"/>
      <c r="G50" s="250"/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1"/>
    </row>
    <row r="51" spans="1:24" ht="20" customHeight="1" x14ac:dyDescent="0.15">
      <c r="A51" s="135">
        <v>44</v>
      </c>
      <c r="B51" s="64">
        <v>1</v>
      </c>
      <c r="C51" s="183" t="s">
        <v>199</v>
      </c>
      <c r="E51" s="13" t="s">
        <v>58</v>
      </c>
      <c r="F51" s="13" t="s">
        <v>59</v>
      </c>
      <c r="G51" s="13" t="s">
        <v>60</v>
      </c>
      <c r="H51" s="13" t="s">
        <v>61</v>
      </c>
      <c r="I51" s="13" t="s">
        <v>62</v>
      </c>
      <c r="J51" s="13" t="s">
        <v>63</v>
      </c>
      <c r="K51" s="13" t="s">
        <v>64</v>
      </c>
      <c r="L51" s="13" t="s">
        <v>65</v>
      </c>
      <c r="M51" s="13" t="s">
        <v>66</v>
      </c>
      <c r="N51" s="13" t="s">
        <v>67</v>
      </c>
      <c r="O51" s="13" t="s">
        <v>68</v>
      </c>
      <c r="P51" s="13" t="s">
        <v>115</v>
      </c>
      <c r="Q51" s="13" t="s">
        <v>76</v>
      </c>
      <c r="R51" s="13" t="s">
        <v>69</v>
      </c>
      <c r="S51" s="13" t="s">
        <v>70</v>
      </c>
      <c r="T51" s="13" t="s">
        <v>71</v>
      </c>
      <c r="U51" s="13" t="s">
        <v>73</v>
      </c>
      <c r="V51" s="13" t="s">
        <v>72</v>
      </c>
      <c r="W51" s="13" t="s">
        <v>77</v>
      </c>
      <c r="X51" s="13" t="s">
        <v>78</v>
      </c>
    </row>
    <row r="52" spans="1:24" ht="20" customHeight="1" x14ac:dyDescent="0.15">
      <c r="A52" s="135">
        <v>45</v>
      </c>
      <c r="B52" s="65">
        <v>4</v>
      </c>
      <c r="C52" s="184"/>
      <c r="E52" s="14">
        <f>COUNTIF(B8:B12,"&gt;3")/5</f>
        <v>0.8</v>
      </c>
      <c r="F52" s="14">
        <f>COUNTIF(B13:B20,"&gt;3")/8</f>
        <v>0.5</v>
      </c>
      <c r="G52" s="14">
        <f>COUNTIF(B21:B25,"&gt;3")/5</f>
        <v>1</v>
      </c>
      <c r="H52" s="14">
        <f>COUNTIF(B26:B30,"&gt;3")/5</f>
        <v>0.8</v>
      </c>
      <c r="I52" s="14">
        <f>COUNTIF(B31:B36,"&gt;3")/6</f>
        <v>0.33333333333333331</v>
      </c>
      <c r="J52" s="14">
        <f>COUNTIF(B37:B42,"&gt;3")/6</f>
        <v>1</v>
      </c>
      <c r="K52" s="14">
        <f>COUNTIF(B43:B50,"&gt;3")/8</f>
        <v>0.5</v>
      </c>
      <c r="L52" s="14">
        <f>COUNTIF(B51:B56,"&gt;3")/6</f>
        <v>0.5</v>
      </c>
      <c r="M52" s="14">
        <f>COUNTIF(B57:B63,"&gt;3")/7</f>
        <v>0.7142857142857143</v>
      </c>
      <c r="N52" s="14">
        <f>COUNTIF(B64:B68,"&gt;3")/5</f>
        <v>0.4</v>
      </c>
      <c r="O52" s="14">
        <f>COUNTIF(B69:B74,"&gt;3")/6</f>
        <v>0.5</v>
      </c>
      <c r="P52" s="14">
        <f>COUNTIF(B75:B78,"&gt;3")/4</f>
        <v>0.5</v>
      </c>
      <c r="Q52" s="14">
        <f>COUNTIF(B79:B83,"&gt;3")/5</f>
        <v>0.8</v>
      </c>
      <c r="R52" s="14">
        <f>COUNTIF(B84:B90,"&gt;3")/7</f>
        <v>0.7142857142857143</v>
      </c>
      <c r="S52" s="14">
        <f>COUNTIF(B91:B96,"&gt;3")/6</f>
        <v>0.5</v>
      </c>
      <c r="T52" s="14">
        <f>COUNTIF(B97:B103,"&gt;3")/7</f>
        <v>0.2857142857142857</v>
      </c>
      <c r="U52" s="14">
        <f>COUNTIF(B104:B108,"&gt;3")/5</f>
        <v>0.8</v>
      </c>
      <c r="V52" s="14">
        <f>COUNTIF(B109:B114,"&gt;3")/6</f>
        <v>0.66666666666666663</v>
      </c>
      <c r="W52" s="14">
        <f>COUNTIF(B115:B119,"&gt;3")/5</f>
        <v>0.8</v>
      </c>
      <c r="X52" s="14">
        <f>COUNTIF(B120:B123,"&gt;3")/4</f>
        <v>0.5</v>
      </c>
    </row>
    <row r="53" spans="1:24" ht="20" customHeight="1" x14ac:dyDescent="0.15">
      <c r="A53" s="135">
        <v>46</v>
      </c>
      <c r="B53" s="65">
        <v>3</v>
      </c>
      <c r="C53" s="184"/>
    </row>
    <row r="54" spans="1:24" ht="20" customHeight="1" x14ac:dyDescent="0.15">
      <c r="A54" s="135">
        <v>47</v>
      </c>
      <c r="B54" s="65">
        <v>6</v>
      </c>
      <c r="C54" s="184"/>
      <c r="E54" s="249" t="s">
        <v>219</v>
      </c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1"/>
    </row>
    <row r="55" spans="1:24" ht="20" customHeight="1" x14ac:dyDescent="0.15">
      <c r="A55" s="135">
        <v>48</v>
      </c>
      <c r="B55" s="65">
        <v>5</v>
      </c>
      <c r="C55" s="184"/>
      <c r="E55" s="13" t="s">
        <v>58</v>
      </c>
      <c r="F55" s="13" t="s">
        <v>59</v>
      </c>
      <c r="G55" s="13" t="s">
        <v>60</v>
      </c>
      <c r="H55" s="13" t="s">
        <v>61</v>
      </c>
      <c r="I55" s="13" t="s">
        <v>62</v>
      </c>
      <c r="J55" s="13" t="s">
        <v>63</v>
      </c>
      <c r="K55" s="13" t="s">
        <v>64</v>
      </c>
      <c r="L55" s="13" t="s">
        <v>65</v>
      </c>
      <c r="M55" s="13" t="s">
        <v>66</v>
      </c>
      <c r="N55" s="13" t="s">
        <v>67</v>
      </c>
      <c r="O55" s="13" t="s">
        <v>68</v>
      </c>
      <c r="P55" s="13" t="s">
        <v>115</v>
      </c>
      <c r="Q55" s="13" t="s">
        <v>76</v>
      </c>
      <c r="R55" s="13" t="s">
        <v>69</v>
      </c>
      <c r="S55" s="13" t="s">
        <v>70</v>
      </c>
      <c r="T55" s="13" t="s">
        <v>71</v>
      </c>
      <c r="U55" s="13" t="s">
        <v>73</v>
      </c>
      <c r="V55" s="13" t="s">
        <v>72</v>
      </c>
      <c r="W55" s="13" t="s">
        <v>77</v>
      </c>
      <c r="X55" s="13" t="s">
        <v>78</v>
      </c>
    </row>
    <row r="56" spans="1:24" ht="20" customHeight="1" x14ac:dyDescent="0.15">
      <c r="A56" s="136">
        <v>49</v>
      </c>
      <c r="B56" s="66">
        <v>2</v>
      </c>
      <c r="C56" s="185"/>
      <c r="E56" s="14">
        <f>COUNTIF(B8:B12,"&gt;4")/5</f>
        <v>0.8</v>
      </c>
      <c r="F56" s="14">
        <f>COUNTIF(B13:B20,"&gt;4")/8</f>
        <v>0.375</v>
      </c>
      <c r="G56" s="14">
        <f>COUNTIF(B21:B25,"&gt;4")/5</f>
        <v>0.4</v>
      </c>
      <c r="H56" s="14">
        <f>COUNTIF(B26:B30,"&gt;4")/5</f>
        <v>0.4</v>
      </c>
      <c r="I56" s="14">
        <f>COUNTIF(B31:B36,"&gt;4")/6</f>
        <v>0.16666666666666666</v>
      </c>
      <c r="J56" s="14">
        <f>COUNTIF(B37:B42,"&gt;4")/6</f>
        <v>0.5</v>
      </c>
      <c r="K56" s="14">
        <f>COUNTIF(B43:B50,"&gt;4")/8</f>
        <v>0.25</v>
      </c>
      <c r="L56" s="14">
        <f>COUNTIF(B51:B56,"&gt;4")/6</f>
        <v>0.33333333333333331</v>
      </c>
      <c r="M56" s="14">
        <f>COUNTIF(B57:B63,"&gt;4")/7</f>
        <v>0.2857142857142857</v>
      </c>
      <c r="N56" s="14">
        <f>COUNTIF(B64:B68,"&gt;4")/5</f>
        <v>0.2</v>
      </c>
      <c r="O56" s="14">
        <f>COUNTIF(B69:B74,"&gt;4")/6</f>
        <v>0.16666666666666666</v>
      </c>
      <c r="P56" s="14">
        <f>COUNTIF(B75:B78,"&gt;4")/4</f>
        <v>0.25</v>
      </c>
      <c r="Q56" s="14">
        <f>COUNTIF(B79:B83,"&gt;4")/5</f>
        <v>0.4</v>
      </c>
      <c r="R56" s="14">
        <f>COUNTIF(B84:B90,"&gt;4")/7</f>
        <v>0.5714285714285714</v>
      </c>
      <c r="S56" s="14">
        <f>COUNTIF(B91:B96,"&gt;4")/6</f>
        <v>0.33333333333333331</v>
      </c>
      <c r="T56" s="14">
        <f>COUNTIF(B97:B103,"&gt;4")/7</f>
        <v>0.2857142857142857</v>
      </c>
      <c r="U56" s="14">
        <f>COUNTIF(B104:B108,"&gt;4")/5</f>
        <v>0.8</v>
      </c>
      <c r="V56" s="14">
        <f>COUNTIF(B109:B114,"&gt;4")/6</f>
        <v>0.5</v>
      </c>
      <c r="W56" s="14">
        <f>COUNTIF(B115:B119,"&gt;4")/5</f>
        <v>0.4</v>
      </c>
      <c r="X56" s="14">
        <f>COUNTIF(B120:B123,"&gt;4")/4</f>
        <v>0.25</v>
      </c>
    </row>
    <row r="57" spans="1:24" ht="20" customHeight="1" x14ac:dyDescent="0.15">
      <c r="A57" s="137">
        <v>50</v>
      </c>
      <c r="B57" s="67">
        <v>1</v>
      </c>
      <c r="C57" s="186" t="s">
        <v>200</v>
      </c>
    </row>
    <row r="58" spans="1:24" ht="20" customHeight="1" x14ac:dyDescent="0.15">
      <c r="A58" s="137">
        <v>51</v>
      </c>
      <c r="B58" s="68">
        <v>5</v>
      </c>
      <c r="C58" s="187"/>
      <c r="E58" s="168" t="s">
        <v>248</v>
      </c>
      <c r="F58" s="169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70"/>
    </row>
    <row r="59" spans="1:24" ht="20" customHeight="1" x14ac:dyDescent="0.15">
      <c r="A59" s="137">
        <v>52</v>
      </c>
      <c r="B59" s="68">
        <v>4</v>
      </c>
      <c r="C59" s="187"/>
    </row>
    <row r="60" spans="1:24" ht="20" customHeight="1" x14ac:dyDescent="0.15">
      <c r="A60" s="137">
        <v>53</v>
      </c>
      <c r="B60" s="68">
        <v>3</v>
      </c>
      <c r="C60" s="187"/>
    </row>
    <row r="61" spans="1:24" ht="20" customHeight="1" x14ac:dyDescent="0.15">
      <c r="A61" s="137">
        <v>54</v>
      </c>
      <c r="B61" s="68">
        <v>6</v>
      </c>
      <c r="C61" s="187"/>
    </row>
    <row r="62" spans="1:24" ht="20" customHeight="1" x14ac:dyDescent="0.15">
      <c r="A62" s="137">
        <v>55</v>
      </c>
      <c r="B62" s="68">
        <v>4</v>
      </c>
      <c r="C62" s="187"/>
    </row>
    <row r="63" spans="1:24" ht="20" customHeight="1" x14ac:dyDescent="0.15">
      <c r="A63" s="138">
        <v>56</v>
      </c>
      <c r="B63" s="69">
        <v>4</v>
      </c>
      <c r="C63" s="188"/>
    </row>
    <row r="64" spans="1:24" ht="20" customHeight="1" x14ac:dyDescent="0.15">
      <c r="A64" s="139">
        <v>57</v>
      </c>
      <c r="B64" s="70">
        <v>1</v>
      </c>
      <c r="C64" s="234" t="s">
        <v>201</v>
      </c>
    </row>
    <row r="65" spans="1:3" ht="20" customHeight="1" x14ac:dyDescent="0.15">
      <c r="A65" s="139">
        <v>58</v>
      </c>
      <c r="B65" s="71">
        <v>4</v>
      </c>
      <c r="C65" s="235"/>
    </row>
    <row r="66" spans="1:3" ht="20" customHeight="1" x14ac:dyDescent="0.15">
      <c r="A66" s="139">
        <v>59</v>
      </c>
      <c r="B66" s="71">
        <v>3</v>
      </c>
      <c r="C66" s="235"/>
    </row>
    <row r="67" spans="1:3" ht="20" customHeight="1" x14ac:dyDescent="0.15">
      <c r="A67" s="139">
        <v>60</v>
      </c>
      <c r="B67" s="71">
        <v>5</v>
      </c>
      <c r="C67" s="235"/>
    </row>
    <row r="68" spans="1:3" ht="20" customHeight="1" x14ac:dyDescent="0.15">
      <c r="A68" s="140">
        <v>61</v>
      </c>
      <c r="B68" s="72">
        <v>1</v>
      </c>
      <c r="C68" s="236"/>
    </row>
    <row r="69" spans="1:3" ht="20" customHeight="1" x14ac:dyDescent="0.15">
      <c r="A69" s="141">
        <v>62</v>
      </c>
      <c r="B69" s="73">
        <v>4</v>
      </c>
      <c r="C69" s="237" t="s">
        <v>202</v>
      </c>
    </row>
    <row r="70" spans="1:3" ht="20" customHeight="1" x14ac:dyDescent="0.15">
      <c r="A70" s="141">
        <v>63</v>
      </c>
      <c r="B70" s="74">
        <v>5</v>
      </c>
      <c r="C70" s="238"/>
    </row>
    <row r="71" spans="1:3" ht="20" customHeight="1" x14ac:dyDescent="0.15">
      <c r="A71" s="141">
        <v>64</v>
      </c>
      <c r="B71" s="74">
        <v>3</v>
      </c>
      <c r="C71" s="238"/>
    </row>
    <row r="72" spans="1:3" ht="20" customHeight="1" x14ac:dyDescent="0.15">
      <c r="A72" s="141">
        <v>65</v>
      </c>
      <c r="B72" s="74">
        <v>4</v>
      </c>
      <c r="C72" s="238"/>
    </row>
    <row r="73" spans="1:3" ht="20" customHeight="1" x14ac:dyDescent="0.15">
      <c r="A73" s="141">
        <v>66</v>
      </c>
      <c r="B73" s="74">
        <v>2</v>
      </c>
      <c r="C73" s="238"/>
    </row>
    <row r="74" spans="1:3" ht="20" customHeight="1" x14ac:dyDescent="0.15">
      <c r="A74" s="142">
        <v>67</v>
      </c>
      <c r="B74" s="75">
        <v>3</v>
      </c>
      <c r="C74" s="239"/>
    </row>
    <row r="75" spans="1:3" ht="20" customHeight="1" x14ac:dyDescent="0.15">
      <c r="A75" s="143">
        <v>68</v>
      </c>
      <c r="B75" s="76">
        <v>1</v>
      </c>
      <c r="C75" s="240" t="s">
        <v>203</v>
      </c>
    </row>
    <row r="76" spans="1:3" ht="20" customHeight="1" x14ac:dyDescent="0.15">
      <c r="A76" s="143">
        <v>69</v>
      </c>
      <c r="B76" s="77">
        <v>4</v>
      </c>
      <c r="C76" s="241"/>
    </row>
    <row r="77" spans="1:3" ht="20" customHeight="1" x14ac:dyDescent="0.15">
      <c r="A77" s="143">
        <v>70</v>
      </c>
      <c r="B77" s="77">
        <v>3</v>
      </c>
      <c r="C77" s="241"/>
    </row>
    <row r="78" spans="1:3" ht="20" customHeight="1" x14ac:dyDescent="0.15">
      <c r="A78" s="144">
        <v>71</v>
      </c>
      <c r="B78" s="78">
        <v>5</v>
      </c>
      <c r="C78" s="242"/>
    </row>
    <row r="79" spans="1:3" ht="20" customHeight="1" x14ac:dyDescent="0.15">
      <c r="A79" s="145">
        <v>72</v>
      </c>
      <c r="B79" s="79">
        <v>2</v>
      </c>
      <c r="C79" s="213" t="s">
        <v>204</v>
      </c>
    </row>
    <row r="80" spans="1:3" ht="20" customHeight="1" x14ac:dyDescent="0.15">
      <c r="A80" s="145">
        <v>73</v>
      </c>
      <c r="B80" s="80">
        <v>4</v>
      </c>
      <c r="C80" s="214"/>
    </row>
    <row r="81" spans="1:3" ht="20" customHeight="1" x14ac:dyDescent="0.15">
      <c r="A81" s="145">
        <v>74</v>
      </c>
      <c r="B81" s="80">
        <v>4</v>
      </c>
      <c r="C81" s="214"/>
    </row>
    <row r="82" spans="1:3" ht="20" customHeight="1" x14ac:dyDescent="0.15">
      <c r="A82" s="145">
        <v>75</v>
      </c>
      <c r="B82" s="80">
        <v>5</v>
      </c>
      <c r="C82" s="214"/>
    </row>
    <row r="83" spans="1:3" ht="20" customHeight="1" x14ac:dyDescent="0.15">
      <c r="A83" s="146">
        <v>76</v>
      </c>
      <c r="B83" s="81">
        <v>6</v>
      </c>
      <c r="C83" s="215"/>
    </row>
    <row r="84" spans="1:3" ht="20" customHeight="1" x14ac:dyDescent="0.15">
      <c r="A84" s="147">
        <v>77</v>
      </c>
      <c r="B84" s="82">
        <v>5</v>
      </c>
      <c r="C84" s="216" t="s">
        <v>205</v>
      </c>
    </row>
    <row r="85" spans="1:3" ht="20" customHeight="1" x14ac:dyDescent="0.15">
      <c r="A85" s="147">
        <v>78</v>
      </c>
      <c r="B85" s="83">
        <v>5</v>
      </c>
      <c r="C85" s="217"/>
    </row>
    <row r="86" spans="1:3" ht="20" customHeight="1" x14ac:dyDescent="0.15">
      <c r="A86" s="147">
        <v>79</v>
      </c>
      <c r="B86" s="83">
        <v>1</v>
      </c>
      <c r="C86" s="217"/>
    </row>
    <row r="87" spans="1:3" ht="20" customHeight="1" x14ac:dyDescent="0.15">
      <c r="A87" s="147">
        <v>80</v>
      </c>
      <c r="B87" s="83">
        <v>5</v>
      </c>
      <c r="C87" s="217"/>
    </row>
    <row r="88" spans="1:3" ht="20" customHeight="1" x14ac:dyDescent="0.15">
      <c r="A88" s="147">
        <v>81</v>
      </c>
      <c r="B88" s="83">
        <v>3</v>
      </c>
      <c r="C88" s="217"/>
    </row>
    <row r="89" spans="1:3" ht="20" customHeight="1" x14ac:dyDescent="0.15">
      <c r="A89" s="147">
        <v>82</v>
      </c>
      <c r="B89" s="83">
        <v>5</v>
      </c>
      <c r="C89" s="217"/>
    </row>
    <row r="90" spans="1:3" ht="20" customHeight="1" x14ac:dyDescent="0.15">
      <c r="A90" s="148">
        <v>83</v>
      </c>
      <c r="B90" s="84">
        <v>4</v>
      </c>
      <c r="C90" s="218"/>
    </row>
    <row r="91" spans="1:3" ht="20" customHeight="1" x14ac:dyDescent="0.15">
      <c r="A91" s="149">
        <v>84</v>
      </c>
      <c r="B91" s="85">
        <v>1</v>
      </c>
      <c r="C91" s="219" t="s">
        <v>206</v>
      </c>
    </row>
    <row r="92" spans="1:3" ht="20" customHeight="1" x14ac:dyDescent="0.15">
      <c r="A92" s="149">
        <v>85</v>
      </c>
      <c r="B92" s="86">
        <v>2</v>
      </c>
      <c r="C92" s="220"/>
    </row>
    <row r="93" spans="1:3" ht="20" customHeight="1" x14ac:dyDescent="0.15">
      <c r="A93" s="149">
        <v>86</v>
      </c>
      <c r="B93" s="86">
        <v>3</v>
      </c>
      <c r="C93" s="220"/>
    </row>
    <row r="94" spans="1:3" ht="20" customHeight="1" x14ac:dyDescent="0.15">
      <c r="A94" s="149">
        <v>87</v>
      </c>
      <c r="B94" s="86">
        <v>6</v>
      </c>
      <c r="C94" s="220"/>
    </row>
    <row r="95" spans="1:3" ht="20" customHeight="1" x14ac:dyDescent="0.15">
      <c r="A95" s="149">
        <v>88</v>
      </c>
      <c r="B95" s="86">
        <v>5</v>
      </c>
      <c r="C95" s="220"/>
    </row>
    <row r="96" spans="1:3" ht="20" customHeight="1" x14ac:dyDescent="0.15">
      <c r="A96" s="150">
        <v>89</v>
      </c>
      <c r="B96" s="87">
        <v>4</v>
      </c>
      <c r="C96" s="221"/>
    </row>
    <row r="97" spans="1:3" ht="20" customHeight="1" x14ac:dyDescent="0.15">
      <c r="A97" s="151">
        <v>90</v>
      </c>
      <c r="B97" s="88">
        <v>1</v>
      </c>
      <c r="C97" s="222" t="s">
        <v>207</v>
      </c>
    </row>
    <row r="98" spans="1:3" ht="20" customHeight="1" x14ac:dyDescent="0.15">
      <c r="A98" s="151">
        <v>91</v>
      </c>
      <c r="B98" s="89">
        <v>1</v>
      </c>
      <c r="C98" s="223"/>
    </row>
    <row r="99" spans="1:3" ht="20" customHeight="1" x14ac:dyDescent="0.15">
      <c r="A99" s="151">
        <v>92</v>
      </c>
      <c r="B99" s="89">
        <v>2</v>
      </c>
      <c r="C99" s="223"/>
    </row>
    <row r="100" spans="1:3" ht="20" customHeight="1" x14ac:dyDescent="0.15">
      <c r="A100" s="151">
        <v>93</v>
      </c>
      <c r="B100" s="89">
        <v>5</v>
      </c>
      <c r="C100" s="223"/>
    </row>
    <row r="101" spans="1:3" ht="20" customHeight="1" x14ac:dyDescent="0.15">
      <c r="A101" s="151">
        <v>94</v>
      </c>
      <c r="B101" s="89">
        <v>1</v>
      </c>
      <c r="C101" s="223"/>
    </row>
    <row r="102" spans="1:3" ht="20" customHeight="1" x14ac:dyDescent="0.15">
      <c r="A102" s="151">
        <v>95</v>
      </c>
      <c r="B102" s="89">
        <v>6</v>
      </c>
      <c r="C102" s="223"/>
    </row>
    <row r="103" spans="1:3" ht="20" customHeight="1" x14ac:dyDescent="0.15">
      <c r="A103" s="152">
        <v>96</v>
      </c>
      <c r="B103" s="90">
        <v>2</v>
      </c>
      <c r="C103" s="224"/>
    </row>
    <row r="104" spans="1:3" ht="20" customHeight="1" x14ac:dyDescent="0.15">
      <c r="A104" s="153">
        <v>97</v>
      </c>
      <c r="B104" s="91">
        <v>6</v>
      </c>
      <c r="C104" s="225" t="s">
        <v>208</v>
      </c>
    </row>
    <row r="105" spans="1:3" ht="20" customHeight="1" x14ac:dyDescent="0.15">
      <c r="A105" s="153">
        <v>98</v>
      </c>
      <c r="B105" s="92">
        <v>5</v>
      </c>
      <c r="C105" s="226"/>
    </row>
    <row r="106" spans="1:3" ht="20" customHeight="1" x14ac:dyDescent="0.15">
      <c r="A106" s="153">
        <v>99</v>
      </c>
      <c r="B106" s="92">
        <v>6</v>
      </c>
      <c r="C106" s="226"/>
    </row>
    <row r="107" spans="1:3" ht="20" customHeight="1" x14ac:dyDescent="0.15">
      <c r="A107" s="153">
        <v>100</v>
      </c>
      <c r="B107" s="92">
        <v>5</v>
      </c>
      <c r="C107" s="226"/>
    </row>
    <row r="108" spans="1:3" ht="20" customHeight="1" x14ac:dyDescent="0.15">
      <c r="A108" s="154">
        <v>101</v>
      </c>
      <c r="B108" s="93">
        <v>1</v>
      </c>
      <c r="C108" s="227"/>
    </row>
    <row r="109" spans="1:3" ht="20" customHeight="1" x14ac:dyDescent="0.15">
      <c r="A109" s="155">
        <v>102</v>
      </c>
      <c r="B109" s="94">
        <v>4</v>
      </c>
      <c r="C109" s="228" t="s">
        <v>209</v>
      </c>
    </row>
    <row r="110" spans="1:3" ht="20" customHeight="1" x14ac:dyDescent="0.15">
      <c r="A110" s="155">
        <v>103</v>
      </c>
      <c r="B110" s="95">
        <v>5</v>
      </c>
      <c r="C110" s="229"/>
    </row>
    <row r="111" spans="1:3" ht="20" customHeight="1" x14ac:dyDescent="0.15">
      <c r="A111" s="155">
        <v>104</v>
      </c>
      <c r="B111" s="95">
        <v>3</v>
      </c>
      <c r="C111" s="229"/>
    </row>
    <row r="112" spans="1:3" ht="20" customHeight="1" x14ac:dyDescent="0.15">
      <c r="A112" s="155">
        <v>105</v>
      </c>
      <c r="B112" s="95">
        <v>5</v>
      </c>
      <c r="C112" s="229"/>
    </row>
    <row r="113" spans="1:3" ht="20" customHeight="1" x14ac:dyDescent="0.15">
      <c r="A113" s="155">
        <v>106</v>
      </c>
      <c r="B113" s="95">
        <v>5</v>
      </c>
      <c r="C113" s="229"/>
    </row>
    <row r="114" spans="1:3" ht="20" customHeight="1" x14ac:dyDescent="0.15">
      <c r="A114" s="156">
        <v>107</v>
      </c>
      <c r="B114" s="96">
        <v>1</v>
      </c>
      <c r="C114" s="230"/>
    </row>
    <row r="115" spans="1:3" ht="20" customHeight="1" x14ac:dyDescent="0.15">
      <c r="A115" s="157">
        <v>108</v>
      </c>
      <c r="B115" s="97">
        <v>5</v>
      </c>
      <c r="C115" s="231" t="s">
        <v>210</v>
      </c>
    </row>
    <row r="116" spans="1:3" ht="20" customHeight="1" x14ac:dyDescent="0.15">
      <c r="A116" s="157">
        <v>109</v>
      </c>
      <c r="B116" s="98">
        <v>5</v>
      </c>
      <c r="C116" s="232"/>
    </row>
    <row r="117" spans="1:3" ht="20" customHeight="1" x14ac:dyDescent="0.15">
      <c r="A117" s="157">
        <v>110</v>
      </c>
      <c r="B117" s="98">
        <v>4</v>
      </c>
      <c r="C117" s="232"/>
    </row>
    <row r="118" spans="1:3" ht="20" customHeight="1" x14ac:dyDescent="0.15">
      <c r="A118" s="157">
        <v>111</v>
      </c>
      <c r="B118" s="98">
        <v>4</v>
      </c>
      <c r="C118" s="232"/>
    </row>
    <row r="119" spans="1:3" ht="20" customHeight="1" x14ac:dyDescent="0.15">
      <c r="A119" s="158">
        <v>112</v>
      </c>
      <c r="B119" s="99">
        <v>1</v>
      </c>
      <c r="C119" s="233"/>
    </row>
    <row r="120" spans="1:3" ht="20" customHeight="1" x14ac:dyDescent="0.15">
      <c r="A120" s="159">
        <v>113</v>
      </c>
      <c r="B120" s="100">
        <v>4</v>
      </c>
      <c r="C120" s="210" t="s">
        <v>211</v>
      </c>
    </row>
    <row r="121" spans="1:3" ht="20" customHeight="1" x14ac:dyDescent="0.15">
      <c r="A121" s="159">
        <v>114</v>
      </c>
      <c r="B121" s="101">
        <v>1</v>
      </c>
      <c r="C121" s="211"/>
    </row>
    <row r="122" spans="1:3" ht="20" customHeight="1" x14ac:dyDescent="0.15">
      <c r="A122" s="159">
        <v>115</v>
      </c>
      <c r="B122" s="101">
        <v>5</v>
      </c>
      <c r="C122" s="211"/>
    </row>
    <row r="123" spans="1:3" ht="20" customHeight="1" x14ac:dyDescent="0.15">
      <c r="A123" s="160">
        <v>116</v>
      </c>
      <c r="B123" s="102">
        <v>3</v>
      </c>
      <c r="C123" s="212"/>
    </row>
  </sheetData>
  <sheetProtection algorithmName="SHA-512" hashValue="h35WMLWs3Boc7PLzaBRZxh9mdmItZQHV6o6ITVP5o3SjRvEtUeHTm82zoJj+mvRxeShJF16onjl7nPuwwUv88g==" saltValue="U4RnzELXDY7cKbbSwCvqsA==" spinCount="100000" sheet="1" selectLockedCells="1"/>
  <mergeCells count="50">
    <mergeCell ref="E19:Y19"/>
    <mergeCell ref="E13:Y13"/>
    <mergeCell ref="E14:Y14"/>
    <mergeCell ref="E2:Y2"/>
    <mergeCell ref="E3:Y3"/>
    <mergeCell ref="E4:Y4"/>
    <mergeCell ref="E9:Y9"/>
    <mergeCell ref="E8:Y8"/>
    <mergeCell ref="C64:C68"/>
    <mergeCell ref="C69:C74"/>
    <mergeCell ref="C75:C78"/>
    <mergeCell ref="C37:C42"/>
    <mergeCell ref="E21:Y21"/>
    <mergeCell ref="E22:Y22"/>
    <mergeCell ref="E46:X46"/>
    <mergeCell ref="E50:X50"/>
    <mergeCell ref="E54:X54"/>
    <mergeCell ref="C21:C25"/>
    <mergeCell ref="C120:C123"/>
    <mergeCell ref="C79:C83"/>
    <mergeCell ref="C84:C90"/>
    <mergeCell ref="C91:C96"/>
    <mergeCell ref="C97:C103"/>
    <mergeCell ref="C104:C108"/>
    <mergeCell ref="C109:C114"/>
    <mergeCell ref="C115:C119"/>
    <mergeCell ref="A6:A7"/>
    <mergeCell ref="B6:B7"/>
    <mergeCell ref="E6:Y6"/>
    <mergeCell ref="E7:Y7"/>
    <mergeCell ref="C8:C12"/>
    <mergeCell ref="E10:Y10"/>
    <mergeCell ref="E11:Y11"/>
    <mergeCell ref="E12:Y12"/>
    <mergeCell ref="B1:C1"/>
    <mergeCell ref="B2:C2"/>
    <mergeCell ref="B3:C3"/>
    <mergeCell ref="B4:C4"/>
    <mergeCell ref="E58:X58"/>
    <mergeCell ref="C26:C30"/>
    <mergeCell ref="C31:C36"/>
    <mergeCell ref="E20:Y20"/>
    <mergeCell ref="C43:C50"/>
    <mergeCell ref="C51:C56"/>
    <mergeCell ref="C57:C63"/>
    <mergeCell ref="C13:C20"/>
    <mergeCell ref="E15:Y15"/>
    <mergeCell ref="E16:Y16"/>
    <mergeCell ref="E17:Y17"/>
    <mergeCell ref="E18:Y18"/>
  </mergeCells>
  <phoneticPr fontId="2" type="noConversion"/>
  <pageMargins left="0.75" right="0.75" top="1" bottom="1" header="0.5" footer="0.5"/>
  <pageSetup paperSize="9" orientation="landscape" horizontalDpi="4294967292" verticalDpi="300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25"/>
  <sheetViews>
    <sheetView showGridLines="0" zoomScale="125" zoomScaleNormal="125" workbookViewId="0">
      <selection activeCell="D18" sqref="D18"/>
    </sheetView>
  </sheetViews>
  <sheetFormatPr baseColWidth="10" defaultColWidth="10.83203125" defaultRowHeight="19" customHeight="1" x14ac:dyDescent="0.2"/>
  <cols>
    <col min="1" max="1" width="2.83203125" style="1" customWidth="1"/>
    <col min="2" max="2" width="17" style="1" customWidth="1"/>
    <col min="3" max="3" width="37.83203125" style="1" customWidth="1"/>
    <col min="4" max="4" width="15.6640625" style="1" customWidth="1"/>
    <col min="5" max="5" width="12.83203125" style="1" customWidth="1"/>
    <col min="6" max="6" width="16.83203125" style="1" customWidth="1"/>
    <col min="7" max="248" width="8.83203125" style="1" customWidth="1"/>
    <col min="249" max="16384" width="10.83203125" style="1"/>
  </cols>
  <sheetData>
    <row r="1" spans="2:15" ht="13" customHeight="1" x14ac:dyDescent="0.2"/>
    <row r="2" spans="2:15" ht="18" x14ac:dyDescent="0.2">
      <c r="B2" s="258" t="s">
        <v>216</v>
      </c>
      <c r="C2" s="259"/>
      <c r="D2" s="259"/>
      <c r="E2" s="259"/>
      <c r="F2" s="260"/>
    </row>
    <row r="3" spans="2:15" ht="18" x14ac:dyDescent="0.2">
      <c r="B3" s="110" t="s">
        <v>212</v>
      </c>
      <c r="C3" s="111" t="str">
        <f>'Raw Data'!B1</f>
        <v>Patient Name</v>
      </c>
      <c r="D3" s="112" t="s">
        <v>213</v>
      </c>
      <c r="E3" s="261">
        <f>'Raw Data'!B3</f>
        <v>44441</v>
      </c>
      <c r="F3" s="262"/>
      <c r="G3" s="5"/>
      <c r="H3" s="5"/>
      <c r="I3" s="5"/>
    </row>
    <row r="4" spans="2:15" ht="18" x14ac:dyDescent="0.2">
      <c r="B4" s="113"/>
      <c r="C4" s="114" t="s">
        <v>214</v>
      </c>
      <c r="D4" s="114" t="s">
        <v>79</v>
      </c>
      <c r="E4" s="114" t="s">
        <v>80</v>
      </c>
      <c r="F4" s="114" t="s">
        <v>81</v>
      </c>
      <c r="J4" s="3"/>
      <c r="K4" s="3"/>
      <c r="L4" s="3"/>
      <c r="M4" s="3"/>
      <c r="N4" s="3"/>
      <c r="O4" s="3"/>
    </row>
    <row r="5" spans="2:15" ht="18" x14ac:dyDescent="0.2">
      <c r="B5" s="115" t="s">
        <v>82</v>
      </c>
      <c r="C5" s="115" t="s">
        <v>83</v>
      </c>
      <c r="D5" s="116">
        <f>'Raw Data'!E56</f>
        <v>0.8</v>
      </c>
      <c r="E5" s="116">
        <f>'Raw Data'!E52</f>
        <v>0.8</v>
      </c>
      <c r="F5" s="117">
        <f>'Raw Data'!E48</f>
        <v>4.5999999999999996</v>
      </c>
      <c r="H5" s="161"/>
      <c r="J5" s="3"/>
      <c r="K5" s="3"/>
    </row>
    <row r="6" spans="2:15" ht="18" x14ac:dyDescent="0.2">
      <c r="B6" s="118" t="s">
        <v>84</v>
      </c>
      <c r="C6" s="118" t="s">
        <v>123</v>
      </c>
      <c r="D6" s="119">
        <f>'Raw Data'!F56</f>
        <v>0.375</v>
      </c>
      <c r="E6" s="119">
        <f>'Raw Data'!F52</f>
        <v>0.5</v>
      </c>
      <c r="F6" s="120">
        <f>'Raw Data'!F48</f>
        <v>3.125</v>
      </c>
      <c r="H6" s="161"/>
      <c r="J6" s="3"/>
      <c r="K6" s="3"/>
    </row>
    <row r="7" spans="2:15" ht="18" x14ac:dyDescent="0.2">
      <c r="B7" s="115" t="s">
        <v>85</v>
      </c>
      <c r="C7" s="115" t="s">
        <v>86</v>
      </c>
      <c r="D7" s="116">
        <f>'Raw Data'!G56</f>
        <v>0.4</v>
      </c>
      <c r="E7" s="116">
        <f>'Raw Data'!G52</f>
        <v>1</v>
      </c>
      <c r="F7" s="117">
        <f>'Raw Data'!G48</f>
        <v>4.5999999999999996</v>
      </c>
      <c r="H7" s="161"/>
      <c r="J7" s="3"/>
      <c r="K7" s="3"/>
    </row>
    <row r="8" spans="2:15" ht="18" x14ac:dyDescent="0.2">
      <c r="B8" s="118" t="s">
        <v>87</v>
      </c>
      <c r="C8" s="118" t="s">
        <v>122</v>
      </c>
      <c r="D8" s="119">
        <f>'Raw Data'!H56</f>
        <v>0.4</v>
      </c>
      <c r="E8" s="119">
        <f>'Raw Data'!H52</f>
        <v>0.8</v>
      </c>
      <c r="F8" s="120">
        <f>'Raw Data'!H48</f>
        <v>4</v>
      </c>
      <c r="H8" s="161"/>
      <c r="J8" s="3"/>
      <c r="K8" s="3"/>
    </row>
    <row r="9" spans="2:15" ht="18" x14ac:dyDescent="0.2">
      <c r="B9" s="115" t="s">
        <v>88</v>
      </c>
      <c r="C9" s="115" t="s">
        <v>89</v>
      </c>
      <c r="D9" s="116">
        <f>'Raw Data'!I56</f>
        <v>0.16666666666666666</v>
      </c>
      <c r="E9" s="116">
        <f>'Raw Data'!I52</f>
        <v>0.33333333333333331</v>
      </c>
      <c r="F9" s="117">
        <f>'Raw Data'!I48</f>
        <v>2.6666666666666665</v>
      </c>
      <c r="H9" s="161"/>
      <c r="J9" s="3"/>
      <c r="K9" s="3"/>
    </row>
    <row r="10" spans="2:15" ht="18" x14ac:dyDescent="0.2">
      <c r="B10" s="118" t="s">
        <v>90</v>
      </c>
      <c r="C10" s="118" t="s">
        <v>91</v>
      </c>
      <c r="D10" s="119">
        <f>'Raw Data'!J56</f>
        <v>0.5</v>
      </c>
      <c r="E10" s="119">
        <f>'Raw Data'!J52</f>
        <v>1</v>
      </c>
      <c r="F10" s="120">
        <f>'Raw Data'!J48</f>
        <v>4.833333333333333</v>
      </c>
      <c r="H10" s="161"/>
      <c r="J10" s="3"/>
      <c r="K10" s="3"/>
    </row>
    <row r="11" spans="2:15" ht="18" x14ac:dyDescent="0.2">
      <c r="B11" s="115" t="s">
        <v>92</v>
      </c>
      <c r="C11" s="115" t="s">
        <v>93</v>
      </c>
      <c r="D11" s="116">
        <f>'Raw Data'!K56</f>
        <v>0.25</v>
      </c>
      <c r="E11" s="116">
        <f>'Raw Data'!K52</f>
        <v>0.5</v>
      </c>
      <c r="F11" s="117">
        <f>'Raw Data'!K48</f>
        <v>3.125</v>
      </c>
      <c r="H11" s="161"/>
      <c r="J11" s="3"/>
      <c r="K11" s="3"/>
    </row>
    <row r="12" spans="2:15" ht="18" x14ac:dyDescent="0.2">
      <c r="B12" s="118" t="s">
        <v>94</v>
      </c>
      <c r="C12" s="118" t="s">
        <v>124</v>
      </c>
      <c r="D12" s="119">
        <f>'Raw Data'!L56</f>
        <v>0.33333333333333331</v>
      </c>
      <c r="E12" s="119">
        <f>'Raw Data'!L52</f>
        <v>0.5</v>
      </c>
      <c r="F12" s="120">
        <f>'Raw Data'!L48</f>
        <v>3.5</v>
      </c>
      <c r="H12" s="161"/>
      <c r="J12" s="3"/>
      <c r="K12" s="3"/>
    </row>
    <row r="13" spans="2:15" ht="18" x14ac:dyDescent="0.2">
      <c r="B13" s="115" t="s">
        <v>95</v>
      </c>
      <c r="C13" s="115" t="s">
        <v>121</v>
      </c>
      <c r="D13" s="116">
        <f>'Raw Data'!M56</f>
        <v>0.2857142857142857</v>
      </c>
      <c r="E13" s="116">
        <f>'Raw Data'!M52</f>
        <v>0.7142857142857143</v>
      </c>
      <c r="F13" s="117">
        <f>'Raw Data'!M48</f>
        <v>3.8571428571428572</v>
      </c>
      <c r="H13" s="161"/>
      <c r="J13" s="3"/>
      <c r="K13" s="3"/>
    </row>
    <row r="14" spans="2:15" ht="18" x14ac:dyDescent="0.2">
      <c r="B14" s="118" t="s">
        <v>96</v>
      </c>
      <c r="C14" s="118" t="s">
        <v>120</v>
      </c>
      <c r="D14" s="119">
        <f>'Raw Data'!N56</f>
        <v>0.2</v>
      </c>
      <c r="E14" s="119">
        <f>'Raw Data'!S52</f>
        <v>0.5</v>
      </c>
      <c r="F14" s="120">
        <f>'Raw Data'!S48</f>
        <v>3.5</v>
      </c>
      <c r="H14" s="161"/>
      <c r="J14" s="3"/>
      <c r="K14" s="3"/>
    </row>
    <row r="15" spans="2:15" ht="18" x14ac:dyDescent="0.2">
      <c r="B15" s="115" t="s">
        <v>97</v>
      </c>
      <c r="C15" s="115" t="s">
        <v>119</v>
      </c>
      <c r="D15" s="116">
        <f>'Raw Data'!O56</f>
        <v>0.16666666666666666</v>
      </c>
      <c r="E15" s="116">
        <f>'Raw Data'!T52</f>
        <v>0.2857142857142857</v>
      </c>
      <c r="F15" s="117">
        <f>'Raw Data'!T48</f>
        <v>2.5714285714285716</v>
      </c>
      <c r="H15" s="161"/>
      <c r="J15" s="3"/>
      <c r="K15" s="3"/>
    </row>
    <row r="16" spans="2:15" ht="18" x14ac:dyDescent="0.2">
      <c r="B16" s="118" t="s">
        <v>98</v>
      </c>
      <c r="C16" s="118" t="s">
        <v>99</v>
      </c>
      <c r="D16" s="119">
        <f>'Raw Data'!P56</f>
        <v>0.25</v>
      </c>
      <c r="E16" s="119">
        <f>'Raw Data'!N52</f>
        <v>0.4</v>
      </c>
      <c r="F16" s="120">
        <f>'Raw Data'!N48</f>
        <v>2.8</v>
      </c>
      <c r="H16" s="161"/>
      <c r="J16" s="3"/>
      <c r="K16" s="3"/>
    </row>
    <row r="17" spans="2:8" ht="18" x14ac:dyDescent="0.2">
      <c r="B17" s="115" t="s">
        <v>100</v>
      </c>
      <c r="C17" s="115" t="s">
        <v>101</v>
      </c>
      <c r="D17" s="116">
        <f>'Raw Data'!Q56</f>
        <v>0.4</v>
      </c>
      <c r="E17" s="116">
        <f>'Raw Data'!O52</f>
        <v>0.5</v>
      </c>
      <c r="F17" s="117">
        <f>'Raw Data'!O48</f>
        <v>3.5</v>
      </c>
      <c r="H17" s="161"/>
    </row>
    <row r="18" spans="2:8" ht="18" x14ac:dyDescent="0.2">
      <c r="B18" s="118" t="s">
        <v>102</v>
      </c>
      <c r="C18" s="118" t="s">
        <v>118</v>
      </c>
      <c r="D18" s="119">
        <f>'Raw Data'!R56</f>
        <v>0.5714285714285714</v>
      </c>
      <c r="E18" s="119">
        <f>'Raw Data'!U52</f>
        <v>0.8</v>
      </c>
      <c r="F18" s="120">
        <f>'Raw Data'!U48</f>
        <v>4.5999999999999996</v>
      </c>
      <c r="H18" s="161"/>
    </row>
    <row r="19" spans="2:8" ht="18" x14ac:dyDescent="0.2">
      <c r="B19" s="115" t="s">
        <v>117</v>
      </c>
      <c r="C19" s="115" t="s">
        <v>116</v>
      </c>
      <c r="D19" s="116">
        <f>'Raw Data'!S56</f>
        <v>0.33333333333333331</v>
      </c>
      <c r="E19" s="116">
        <f>'Raw Data'!P52</f>
        <v>0.5</v>
      </c>
      <c r="F19" s="117">
        <f>'Raw Data'!P48</f>
        <v>3.25</v>
      </c>
      <c r="H19" s="161"/>
    </row>
    <row r="20" spans="2:8" ht="18" x14ac:dyDescent="0.2">
      <c r="B20" s="118" t="s">
        <v>107</v>
      </c>
      <c r="C20" s="118" t="s">
        <v>108</v>
      </c>
      <c r="D20" s="119">
        <f>'Raw Data'!T56</f>
        <v>0.2857142857142857</v>
      </c>
      <c r="E20" s="119">
        <f>'Raw Data'!Q52</f>
        <v>0.8</v>
      </c>
      <c r="F20" s="120">
        <f>'Raw Data'!Q48</f>
        <v>4.2</v>
      </c>
      <c r="H20" s="161"/>
    </row>
    <row r="21" spans="2:8" ht="18" x14ac:dyDescent="0.2">
      <c r="B21" s="115" t="s">
        <v>103</v>
      </c>
      <c r="C21" s="115" t="s">
        <v>104</v>
      </c>
      <c r="D21" s="116">
        <f>'Raw Data'!U56</f>
        <v>0.8</v>
      </c>
      <c r="E21" s="116">
        <f>'Raw Data'!R52</f>
        <v>0.7142857142857143</v>
      </c>
      <c r="F21" s="117">
        <f>'Raw Data'!R48</f>
        <v>4</v>
      </c>
      <c r="H21" s="161"/>
    </row>
    <row r="22" spans="2:8" ht="18" x14ac:dyDescent="0.2">
      <c r="B22" s="118" t="s">
        <v>105</v>
      </c>
      <c r="C22" s="118" t="s">
        <v>106</v>
      </c>
      <c r="D22" s="119">
        <f>'Raw Data'!V56</f>
        <v>0.5</v>
      </c>
      <c r="E22" s="119">
        <f>'Raw Data'!V52</f>
        <v>0.66666666666666663</v>
      </c>
      <c r="F22" s="120">
        <f>'Raw Data'!V48</f>
        <v>3.8333333333333335</v>
      </c>
      <c r="H22" s="161"/>
    </row>
    <row r="23" spans="2:8" ht="18" x14ac:dyDescent="0.2">
      <c r="B23" s="115" t="s">
        <v>109</v>
      </c>
      <c r="C23" s="115" t="s">
        <v>112</v>
      </c>
      <c r="D23" s="116">
        <f>'Raw Data'!W56</f>
        <v>0.4</v>
      </c>
      <c r="E23" s="116">
        <f>'Raw Data'!W52</f>
        <v>0.8</v>
      </c>
      <c r="F23" s="117">
        <f>'Raw Data'!W48</f>
        <v>3.8</v>
      </c>
      <c r="H23" s="161"/>
    </row>
    <row r="24" spans="2:8" ht="18" x14ac:dyDescent="0.2">
      <c r="B24" s="118" t="s">
        <v>110</v>
      </c>
      <c r="C24" s="118" t="s">
        <v>111</v>
      </c>
      <c r="D24" s="119">
        <f>'Raw Data'!X56</f>
        <v>0.25</v>
      </c>
      <c r="E24" s="119">
        <f>'Raw Data'!X52</f>
        <v>0.5</v>
      </c>
      <c r="F24" s="120">
        <f>'Raw Data'!X48</f>
        <v>3.25</v>
      </c>
      <c r="H24" s="161"/>
    </row>
    <row r="25" spans="2:8" ht="19" customHeight="1" x14ac:dyDescent="0.2">
      <c r="B25" s="4"/>
      <c r="C25" s="4"/>
      <c r="D25" s="4"/>
      <c r="E25" s="4"/>
      <c r="F25" s="4"/>
    </row>
  </sheetData>
  <sheetProtection algorithmName="SHA-512" hashValue="tV8g+8qDVMSrLuoAQa58EsZc60nFFrjW1GNWlO4pxRPruHlb7pOLz4q47YV0pnNlRrkeHpTcj8vKM7tLXJKLfA==" saltValue="OcMuzBuykM79Dkc6Dvx6nQ==" spinCount="100000" sheet="1" objects="1" scenarios="1"/>
  <mergeCells count="2">
    <mergeCell ref="B2:F2"/>
    <mergeCell ref="E3:F3"/>
  </mergeCells>
  <printOptions headings="1"/>
  <pageMargins left="0.25" right="0.2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1:F33"/>
  <sheetViews>
    <sheetView showGridLines="0" zoomScale="75" zoomScaleNormal="75" workbookViewId="0">
      <selection activeCell="O9" sqref="O9"/>
    </sheetView>
  </sheetViews>
  <sheetFormatPr baseColWidth="10" defaultColWidth="10.83203125" defaultRowHeight="20" customHeight="1" x14ac:dyDescent="0.15"/>
  <cols>
    <col min="1" max="256" width="8.83203125" customWidth="1"/>
  </cols>
  <sheetData>
    <row r="21" spans="6:6" ht="20" customHeight="1" x14ac:dyDescent="0.2">
      <c r="F21" s="7" t="s">
        <v>81</v>
      </c>
    </row>
    <row r="33" spans="2:3" ht="20" customHeight="1" x14ac:dyDescent="0.2">
      <c r="B33" s="1"/>
      <c r="C33" s="1"/>
    </row>
  </sheetData>
  <sheetProtection algorithmName="SHA-512" hashValue="pgW7a9K4WSdT/NN7Py4USs/76seyO/X1hED9d3UoYaXmicGDaQTUe+R3lR6FJr3bM0OiI4/VXMR15bMAKQvbDQ==" saltValue="DJv4tgJ5SDZj16661Fztpw==" spinCount="100000" sheet="1" objects="1" scenarios="1"/>
  <phoneticPr fontId="2" type="noConversion"/>
  <printOptions headings="1" gridLinesSet="0"/>
  <pageMargins left="0.25" right="0.25" top="0.75" bottom="0.75" header="0.3" footer="0.3"/>
  <pageSetup paperSize="9" orientation="landscape"/>
  <headerFooter alignWithMargins="0">
    <oddHeader>&amp;A</oddHeader>
    <oddFooter>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21"/>
  <sheetViews>
    <sheetView showGridLines="0" zoomScale="75" zoomScaleNormal="75" workbookViewId="0">
      <selection activeCell="I22" sqref="I22"/>
    </sheetView>
  </sheetViews>
  <sheetFormatPr baseColWidth="10" defaultColWidth="10.83203125" defaultRowHeight="20" customHeight="1" x14ac:dyDescent="0.15"/>
  <cols>
    <col min="1" max="256" width="8.83203125" style="2" customWidth="1"/>
    <col min="257" max="16384" width="10.83203125" style="2"/>
  </cols>
  <sheetData>
    <row r="2" spans="2:2" ht="20" customHeight="1" x14ac:dyDescent="0.15">
      <c r="B2" s="16"/>
    </row>
    <row r="21" spans="6:6" ht="20" customHeight="1" x14ac:dyDescent="0.2">
      <c r="F21" s="7" t="s">
        <v>227</v>
      </c>
    </row>
  </sheetData>
  <sheetProtection algorithmName="SHA-512" hashValue="VOqgblUaV29Rb3LQlUhYB6fPLDm11IWnRpDW9ymMIztLA8BCiZofP16z9OsWPhE73ivXzzjJ15idS2Zvks+5UA==" saltValue="IoFXu3oygCrBrrwh6FxgOQ==" spinCount="100000" sheet="1" objects="1" scenarios="1"/>
  <phoneticPr fontId="2" type="noConversion"/>
  <printOptions headings="1" gridLines="1"/>
  <pageMargins left="0.25" right="0.25" top="0.75" bottom="0.75" header="0.3" footer="0.3"/>
  <pageSetup paperSize="9" orientation="landscape"/>
  <headerFooter alignWithMargins="0">
    <oddHeader>&amp;C&amp;A</oddHeader>
    <oddFooter>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1"/>
  <sheetViews>
    <sheetView showGridLines="0" zoomScale="75" zoomScaleNormal="75" workbookViewId="0">
      <selection activeCell="D20" sqref="D20"/>
    </sheetView>
  </sheetViews>
  <sheetFormatPr baseColWidth="10" defaultColWidth="10.83203125" defaultRowHeight="20" customHeight="1" x14ac:dyDescent="0.15"/>
  <cols>
    <col min="1" max="246" width="8.83203125" style="6" customWidth="1"/>
    <col min="247" max="16384" width="10.83203125" style="6"/>
  </cols>
  <sheetData>
    <row r="1" spans="1:13" ht="20" customHeight="1" x14ac:dyDescent="0.2">
      <c r="A1" s="263"/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</row>
    <row r="21" spans="6:6" ht="20" customHeight="1" x14ac:dyDescent="0.2">
      <c r="F21" s="7" t="s">
        <v>228</v>
      </c>
    </row>
  </sheetData>
  <sheetProtection algorithmName="SHA-512" hashValue="jV18qRGPbY+jaKC+AJivYF8haYCPVqNU3QYWbYNUPPrafxBgx3NqWVGsTfVHwLNQMtt+QmFujwL1Oh0J36qgBA==" saltValue="ZxfQ/BcXH5QwhSkE2Cp8mQ==" spinCount="100000" sheet="1" objects="1" scenarios="1"/>
  <mergeCells count="1">
    <mergeCell ref="A1:M1"/>
  </mergeCells>
  <phoneticPr fontId="2" type="noConversion"/>
  <printOptions headings="1"/>
  <pageMargins left="0.25" right="0.25" top="0.75" bottom="0.75" header="0.3" footer="0.3"/>
  <pageSetup paperSize="9" orientation="landscape" horizontalDpi="4294967292" verticalDpi="300"/>
  <headerFooter alignWithMargins="0">
    <oddHeader>&amp;A</oddHeader>
    <oddFooter>Page 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6166D-59AE-AF42-ABE1-4D91D6191FD7}">
  <dimension ref="A1:BI237"/>
  <sheetViews>
    <sheetView workbookViewId="0">
      <selection activeCell="G24" sqref="G24"/>
    </sheetView>
  </sheetViews>
  <sheetFormatPr baseColWidth="10" defaultColWidth="10.83203125" defaultRowHeight="18" x14ac:dyDescent="0.2"/>
  <cols>
    <col min="1" max="1" width="10.83203125" style="1"/>
    <col min="2" max="6" width="11" style="1" bestFit="1" customWidth="1"/>
    <col min="7" max="7" width="11.83203125" style="1" bestFit="1" customWidth="1"/>
    <col min="8" max="16384" width="10.83203125" style="1"/>
  </cols>
  <sheetData>
    <row r="1" spans="1:61" x14ac:dyDescent="0.2">
      <c r="A1" s="7" t="s">
        <v>125</v>
      </c>
      <c r="B1" s="7"/>
      <c r="C1" s="7"/>
      <c r="D1" s="7"/>
    </row>
    <row r="2" spans="1:61" ht="38" x14ac:dyDescent="0.2">
      <c r="A2" s="17" t="s">
        <v>0</v>
      </c>
      <c r="B2" s="18" t="s">
        <v>186</v>
      </c>
      <c r="C2" s="19" t="s">
        <v>187</v>
      </c>
      <c r="D2" s="18" t="s">
        <v>188</v>
      </c>
      <c r="E2" s="19" t="s">
        <v>189</v>
      </c>
      <c r="F2" s="18" t="s">
        <v>190</v>
      </c>
      <c r="G2" s="19" t="s">
        <v>191</v>
      </c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1"/>
      <c r="BG2" s="21"/>
      <c r="BH2" s="20"/>
      <c r="BI2" s="20"/>
    </row>
    <row r="3" spans="1:61" x14ac:dyDescent="0.2">
      <c r="A3" s="7" t="s">
        <v>1</v>
      </c>
      <c r="B3" s="22"/>
      <c r="C3" s="23"/>
      <c r="D3" s="23"/>
      <c r="E3" s="23"/>
      <c r="F3" s="23"/>
      <c r="G3" s="23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</row>
    <row r="4" spans="1:61" x14ac:dyDescent="0.2">
      <c r="A4" s="7" t="s">
        <v>74</v>
      </c>
      <c r="B4" s="25"/>
      <c r="C4" s="26"/>
      <c r="D4" s="26"/>
      <c r="E4" s="26"/>
      <c r="F4" s="26"/>
      <c r="G4" s="26"/>
      <c r="H4" s="27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1" x14ac:dyDescent="0.2">
      <c r="A5" s="7" t="s">
        <v>75</v>
      </c>
      <c r="B5" s="28"/>
      <c r="C5" s="27"/>
      <c r="D5" s="27"/>
      <c r="E5" s="27"/>
      <c r="F5" s="27"/>
      <c r="G5" s="27"/>
      <c r="H5" s="29"/>
      <c r="I5" s="28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</row>
    <row r="6" spans="1:61" x14ac:dyDescent="0.2">
      <c r="A6" s="1" t="s">
        <v>126</v>
      </c>
      <c r="B6" s="28"/>
      <c r="C6" s="27"/>
      <c r="D6" s="27"/>
      <c r="E6" s="27"/>
      <c r="F6" s="27"/>
      <c r="G6" s="27"/>
      <c r="H6" s="21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</row>
    <row r="7" spans="1:61" x14ac:dyDescent="0.2">
      <c r="A7" s="1" t="s">
        <v>2</v>
      </c>
      <c r="B7" s="28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</row>
    <row r="8" spans="1:61" x14ac:dyDescent="0.2">
      <c r="A8" s="1" t="s">
        <v>3</v>
      </c>
      <c r="B8" s="28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</row>
    <row r="9" spans="1:61" x14ac:dyDescent="0.2">
      <c r="A9" s="1" t="s">
        <v>127</v>
      </c>
      <c r="B9" s="28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</row>
    <row r="10" spans="1:61" x14ac:dyDescent="0.2">
      <c r="A10" s="1" t="s">
        <v>4</v>
      </c>
      <c r="B10" s="28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</row>
    <row r="11" spans="1:61" x14ac:dyDescent="0.2">
      <c r="A11" s="1" t="s">
        <v>128</v>
      </c>
      <c r="B11" s="28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</row>
    <row r="12" spans="1:61" x14ac:dyDescent="0.2">
      <c r="A12" s="1" t="s">
        <v>5</v>
      </c>
      <c r="B12" s="28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</row>
    <row r="13" spans="1:61" x14ac:dyDescent="0.2">
      <c r="A13" s="1" t="s">
        <v>129</v>
      </c>
      <c r="B13" s="28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</row>
    <row r="14" spans="1:61" x14ac:dyDescent="0.2">
      <c r="A14" s="1" t="s">
        <v>6</v>
      </c>
      <c r="B14" s="28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</row>
    <row r="15" spans="1:61" x14ac:dyDescent="0.2">
      <c r="A15" s="1" t="s">
        <v>130</v>
      </c>
      <c r="B15" s="28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</row>
    <row r="16" spans="1:61" x14ac:dyDescent="0.2">
      <c r="A16" s="1" t="s">
        <v>131</v>
      </c>
      <c r="B16" s="2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</row>
    <row r="17" spans="1:61" x14ac:dyDescent="0.2">
      <c r="A17" s="1" t="s">
        <v>7</v>
      </c>
      <c r="B17" s="2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</row>
    <row r="18" spans="1:61" x14ac:dyDescent="0.2">
      <c r="A18" s="1" t="s">
        <v>132</v>
      </c>
      <c r="B18" s="2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</row>
    <row r="19" spans="1:61" x14ac:dyDescent="0.2">
      <c r="A19" s="1" t="s">
        <v>8</v>
      </c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</row>
    <row r="20" spans="1:61" x14ac:dyDescent="0.2">
      <c r="A20" s="1" t="s">
        <v>9</v>
      </c>
      <c r="B20" s="2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</row>
    <row r="21" spans="1:61" x14ac:dyDescent="0.2">
      <c r="A21" s="1" t="s">
        <v>133</v>
      </c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</row>
    <row r="22" spans="1:61" x14ac:dyDescent="0.2">
      <c r="A22" s="1" t="s">
        <v>134</v>
      </c>
      <c r="B22" s="2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</row>
    <row r="23" spans="1:61" x14ac:dyDescent="0.2">
      <c r="A23" s="1" t="s">
        <v>135</v>
      </c>
      <c r="B23" s="2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</row>
    <row r="24" spans="1:61" x14ac:dyDescent="0.2">
      <c r="A24" s="1" t="s">
        <v>10</v>
      </c>
      <c r="B24" s="28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</row>
    <row r="25" spans="1:61" x14ac:dyDescent="0.2">
      <c r="A25" s="1" t="s">
        <v>136</v>
      </c>
      <c r="B25" s="2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</row>
    <row r="26" spans="1:61" x14ac:dyDescent="0.2">
      <c r="A26" s="1" t="s">
        <v>11</v>
      </c>
      <c r="B26" s="28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</row>
    <row r="27" spans="1:61" x14ac:dyDescent="0.2">
      <c r="A27" s="1" t="s">
        <v>137</v>
      </c>
      <c r="B27" s="28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</row>
    <row r="28" spans="1:61" x14ac:dyDescent="0.2">
      <c r="A28" s="1" t="s">
        <v>138</v>
      </c>
      <c r="B28" s="28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</row>
    <row r="29" spans="1:61" x14ac:dyDescent="0.2">
      <c r="A29" s="1" t="s">
        <v>12</v>
      </c>
      <c r="B29" s="28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</row>
    <row r="30" spans="1:61" x14ac:dyDescent="0.2">
      <c r="A30" s="1" t="s">
        <v>13</v>
      </c>
      <c r="B30" s="28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</row>
    <row r="31" spans="1:61" x14ac:dyDescent="0.2">
      <c r="A31" s="1" t="s">
        <v>14</v>
      </c>
      <c r="B31" s="28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</row>
    <row r="32" spans="1:61" x14ac:dyDescent="0.2">
      <c r="A32" s="1" t="s">
        <v>139</v>
      </c>
      <c r="B32" s="2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</row>
    <row r="33" spans="1:61" x14ac:dyDescent="0.2">
      <c r="A33" s="1" t="s">
        <v>140</v>
      </c>
      <c r="B33" s="28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</row>
    <row r="34" spans="1:61" x14ac:dyDescent="0.2">
      <c r="A34" s="1" t="s">
        <v>15</v>
      </c>
      <c r="B34" s="28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</row>
    <row r="35" spans="1:61" x14ac:dyDescent="0.2">
      <c r="A35" s="1" t="s">
        <v>141</v>
      </c>
      <c r="B35" s="28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</row>
    <row r="36" spans="1:61" x14ac:dyDescent="0.2">
      <c r="A36" s="1" t="s">
        <v>16</v>
      </c>
      <c r="B36" s="28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</row>
    <row r="37" spans="1:61" x14ac:dyDescent="0.2">
      <c r="A37" s="1" t="s">
        <v>142</v>
      </c>
      <c r="B37" s="28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</row>
    <row r="38" spans="1:61" x14ac:dyDescent="0.2">
      <c r="A38" s="1" t="s">
        <v>17</v>
      </c>
      <c r="B38" s="28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</row>
    <row r="39" spans="1:61" x14ac:dyDescent="0.2">
      <c r="A39" s="1" t="s">
        <v>143</v>
      </c>
      <c r="B39" s="28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</row>
    <row r="40" spans="1:61" x14ac:dyDescent="0.2">
      <c r="A40" s="1" t="s">
        <v>144</v>
      </c>
      <c r="B40" s="28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</row>
    <row r="41" spans="1:61" x14ac:dyDescent="0.2">
      <c r="A41" s="1" t="s">
        <v>145</v>
      </c>
      <c r="B41" s="28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</row>
    <row r="42" spans="1:61" x14ac:dyDescent="0.2">
      <c r="A42" s="1" t="s">
        <v>146</v>
      </c>
      <c r="B42" s="28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</row>
    <row r="43" spans="1:61" x14ac:dyDescent="0.2">
      <c r="A43" s="1" t="s">
        <v>147</v>
      </c>
      <c r="B43" s="28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</row>
    <row r="44" spans="1:61" x14ac:dyDescent="0.2">
      <c r="A44" s="1" t="s">
        <v>18</v>
      </c>
      <c r="B44" s="28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</row>
    <row r="45" spans="1:61" x14ac:dyDescent="0.2">
      <c r="A45" s="1" t="s">
        <v>19</v>
      </c>
      <c r="B45" s="28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</row>
    <row r="46" spans="1:61" x14ac:dyDescent="0.2">
      <c r="A46" s="1" t="s">
        <v>148</v>
      </c>
      <c r="B46" s="28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</row>
    <row r="47" spans="1:61" x14ac:dyDescent="0.2">
      <c r="A47" s="1" t="s">
        <v>149</v>
      </c>
      <c r="B47" s="2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</row>
    <row r="48" spans="1:61" x14ac:dyDescent="0.2">
      <c r="A48" s="1" t="s">
        <v>150</v>
      </c>
      <c r="B48" s="2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</row>
    <row r="49" spans="1:61" x14ac:dyDescent="0.2">
      <c r="A49" s="1" t="s">
        <v>151</v>
      </c>
      <c r="B49" s="2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</row>
    <row r="50" spans="1:61" x14ac:dyDescent="0.2">
      <c r="A50" s="1" t="s">
        <v>20</v>
      </c>
      <c r="B50" s="2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</row>
    <row r="51" spans="1:61" x14ac:dyDescent="0.2">
      <c r="A51" s="1" t="s">
        <v>21</v>
      </c>
      <c r="B51" s="28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</row>
    <row r="52" spans="1:61" x14ac:dyDescent="0.2">
      <c r="A52" s="1" t="s">
        <v>152</v>
      </c>
      <c r="B52" s="28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</row>
    <row r="53" spans="1:61" x14ac:dyDescent="0.2">
      <c r="A53" s="1" t="s">
        <v>153</v>
      </c>
      <c r="B53" s="2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</row>
    <row r="54" spans="1:61" x14ac:dyDescent="0.2">
      <c r="A54" s="1" t="s">
        <v>22</v>
      </c>
      <c r="B54" s="2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</row>
    <row r="55" spans="1:61" x14ac:dyDescent="0.2">
      <c r="A55" s="1" t="s">
        <v>23</v>
      </c>
      <c r="B55" s="2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</row>
    <row r="56" spans="1:61" x14ac:dyDescent="0.2">
      <c r="A56" s="1" t="s">
        <v>154</v>
      </c>
      <c r="B56" s="2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</row>
    <row r="57" spans="1:61" x14ac:dyDescent="0.2">
      <c r="A57" s="1" t="s">
        <v>24</v>
      </c>
      <c r="B57" s="28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</row>
    <row r="58" spans="1:61" x14ac:dyDescent="0.2">
      <c r="A58" s="1" t="s">
        <v>155</v>
      </c>
      <c r="B58" s="28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</row>
    <row r="59" spans="1:61" x14ac:dyDescent="0.2">
      <c r="A59" s="1" t="s">
        <v>156</v>
      </c>
      <c r="B59" s="28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</row>
    <row r="60" spans="1:61" x14ac:dyDescent="0.2">
      <c r="A60" s="1" t="s">
        <v>25</v>
      </c>
      <c r="B60" s="28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</row>
    <row r="61" spans="1:61" x14ac:dyDescent="0.2">
      <c r="A61" s="1" t="s">
        <v>26</v>
      </c>
      <c r="B61" s="28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</row>
    <row r="62" spans="1:61" x14ac:dyDescent="0.2">
      <c r="A62" s="1" t="s">
        <v>157</v>
      </c>
      <c r="B62" s="28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</row>
    <row r="63" spans="1:61" x14ac:dyDescent="0.2">
      <c r="A63" s="1" t="s">
        <v>158</v>
      </c>
      <c r="B63" s="2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</row>
    <row r="64" spans="1:61" x14ac:dyDescent="0.2">
      <c r="A64" s="1" t="s">
        <v>27</v>
      </c>
      <c r="B64" s="28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</row>
    <row r="65" spans="1:61" x14ac:dyDescent="0.2">
      <c r="A65" s="1" t="s">
        <v>28</v>
      </c>
      <c r="B65" s="28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</row>
    <row r="66" spans="1:61" x14ac:dyDescent="0.2">
      <c r="A66" s="1" t="s">
        <v>159</v>
      </c>
      <c r="B66" s="28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</row>
    <row r="67" spans="1:61" x14ac:dyDescent="0.2">
      <c r="A67" s="1" t="s">
        <v>29</v>
      </c>
      <c r="B67" s="28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</row>
    <row r="68" spans="1:61" x14ac:dyDescent="0.2">
      <c r="A68" s="1" t="s">
        <v>160</v>
      </c>
      <c r="B68" s="2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</row>
    <row r="69" spans="1:61" x14ac:dyDescent="0.2">
      <c r="A69" s="1" t="s">
        <v>161</v>
      </c>
      <c r="B69" s="2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</row>
    <row r="70" spans="1:61" x14ac:dyDescent="0.2">
      <c r="A70" s="1" t="s">
        <v>162</v>
      </c>
      <c r="B70" s="28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</row>
    <row r="71" spans="1:61" x14ac:dyDescent="0.2">
      <c r="A71" s="1" t="s">
        <v>163</v>
      </c>
      <c r="B71" s="28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</row>
    <row r="72" spans="1:61" x14ac:dyDescent="0.2">
      <c r="A72" s="1" t="s">
        <v>164</v>
      </c>
      <c r="B72" s="28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</row>
    <row r="73" spans="1:61" x14ac:dyDescent="0.2">
      <c r="A73" s="1" t="s">
        <v>30</v>
      </c>
      <c r="B73" s="28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</row>
    <row r="74" spans="1:61" x14ac:dyDescent="0.2">
      <c r="A74" s="1" t="s">
        <v>31</v>
      </c>
      <c r="B74" s="28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</row>
    <row r="75" spans="1:61" x14ac:dyDescent="0.2">
      <c r="A75" s="1" t="s">
        <v>165</v>
      </c>
      <c r="B75" s="28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</row>
    <row r="76" spans="1:61" x14ac:dyDescent="0.2">
      <c r="A76" s="1" t="s">
        <v>32</v>
      </c>
      <c r="B76" s="2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</row>
    <row r="77" spans="1:61" x14ac:dyDescent="0.2">
      <c r="A77" s="1" t="s">
        <v>33</v>
      </c>
      <c r="B77" s="2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</row>
    <row r="78" spans="1:61" x14ac:dyDescent="0.2">
      <c r="A78" s="1" t="s">
        <v>34</v>
      </c>
      <c r="B78" s="2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</row>
    <row r="79" spans="1:61" x14ac:dyDescent="0.2">
      <c r="A79" s="1" t="s">
        <v>166</v>
      </c>
      <c r="B79" s="28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</row>
    <row r="80" spans="1:61" x14ac:dyDescent="0.2">
      <c r="A80" s="1" t="s">
        <v>167</v>
      </c>
      <c r="B80" s="2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</row>
    <row r="81" spans="1:61" x14ac:dyDescent="0.2">
      <c r="A81" s="1" t="s">
        <v>35</v>
      </c>
      <c r="B81" s="28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</row>
    <row r="82" spans="1:61" x14ac:dyDescent="0.2">
      <c r="A82" s="1" t="s">
        <v>36</v>
      </c>
      <c r="B82" s="2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</row>
    <row r="83" spans="1:61" x14ac:dyDescent="0.2">
      <c r="A83" s="1" t="s">
        <v>37</v>
      </c>
      <c r="B83" s="2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</row>
    <row r="84" spans="1:61" x14ac:dyDescent="0.2">
      <c r="A84" s="1" t="s">
        <v>168</v>
      </c>
      <c r="B84" s="2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</row>
    <row r="85" spans="1:61" x14ac:dyDescent="0.2">
      <c r="A85" s="1" t="s">
        <v>169</v>
      </c>
      <c r="B85" s="2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</row>
    <row r="86" spans="1:61" x14ac:dyDescent="0.2">
      <c r="A86" s="1" t="s">
        <v>38</v>
      </c>
      <c r="B86" s="28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</row>
    <row r="87" spans="1:61" x14ac:dyDescent="0.2">
      <c r="A87" s="1" t="s">
        <v>39</v>
      </c>
      <c r="B87" s="28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</row>
    <row r="88" spans="1:61" x14ac:dyDescent="0.2">
      <c r="A88" s="1" t="s">
        <v>170</v>
      </c>
      <c r="B88" s="28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</row>
    <row r="89" spans="1:61" x14ac:dyDescent="0.2">
      <c r="A89" s="1" t="s">
        <v>40</v>
      </c>
      <c r="B89" s="28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</row>
    <row r="90" spans="1:61" x14ac:dyDescent="0.2">
      <c r="A90" s="1" t="s">
        <v>171</v>
      </c>
      <c r="B90" s="28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</row>
    <row r="91" spans="1:61" x14ac:dyDescent="0.2">
      <c r="A91" s="1" t="s">
        <v>41</v>
      </c>
      <c r="B91" s="28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</row>
    <row r="92" spans="1:61" x14ac:dyDescent="0.2">
      <c r="A92" s="1" t="s">
        <v>172</v>
      </c>
      <c r="B92" s="28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</row>
    <row r="93" spans="1:61" x14ac:dyDescent="0.2">
      <c r="A93" s="1" t="s">
        <v>173</v>
      </c>
      <c r="B93" s="28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</row>
    <row r="94" spans="1:61" x14ac:dyDescent="0.2">
      <c r="A94" s="1" t="s">
        <v>174</v>
      </c>
      <c r="B94" s="28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</row>
    <row r="95" spans="1:61" x14ac:dyDescent="0.2">
      <c r="A95" s="1" t="s">
        <v>42</v>
      </c>
      <c r="B95" s="28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</row>
    <row r="96" spans="1:61" x14ac:dyDescent="0.2">
      <c r="A96" s="1" t="s">
        <v>43</v>
      </c>
      <c r="B96" s="28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</row>
    <row r="97" spans="1:61" x14ac:dyDescent="0.2">
      <c r="A97" s="1" t="s">
        <v>44</v>
      </c>
      <c r="B97" s="28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</row>
    <row r="98" spans="1:61" x14ac:dyDescent="0.2">
      <c r="A98" s="1" t="s">
        <v>175</v>
      </c>
      <c r="B98" s="28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</row>
    <row r="99" spans="1:61" x14ac:dyDescent="0.2">
      <c r="A99" s="1" t="s">
        <v>45</v>
      </c>
      <c r="B99" s="28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</row>
    <row r="100" spans="1:61" x14ac:dyDescent="0.2">
      <c r="A100" s="1" t="s">
        <v>176</v>
      </c>
      <c r="B100" s="28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</row>
    <row r="101" spans="1:61" x14ac:dyDescent="0.2">
      <c r="A101" s="1" t="s">
        <v>46</v>
      </c>
      <c r="B101" s="28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</row>
    <row r="102" spans="1:61" x14ac:dyDescent="0.2">
      <c r="A102" s="1" t="s">
        <v>47</v>
      </c>
      <c r="B102" s="28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</row>
    <row r="103" spans="1:61" x14ac:dyDescent="0.2">
      <c r="A103" s="1" t="s">
        <v>48</v>
      </c>
      <c r="B103" s="28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</row>
    <row r="104" spans="1:61" x14ac:dyDescent="0.2">
      <c r="A104" s="1" t="s">
        <v>177</v>
      </c>
      <c r="B104" s="28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</row>
    <row r="105" spans="1:61" x14ac:dyDescent="0.2">
      <c r="A105" s="1" t="s">
        <v>49</v>
      </c>
      <c r="B105" s="28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</row>
    <row r="106" spans="1:61" x14ac:dyDescent="0.2">
      <c r="A106" s="1" t="s">
        <v>178</v>
      </c>
      <c r="B106" s="28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</row>
    <row r="107" spans="1:61" x14ac:dyDescent="0.2">
      <c r="A107" s="1" t="s">
        <v>179</v>
      </c>
      <c r="B107" s="28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</row>
    <row r="108" spans="1:61" x14ac:dyDescent="0.2">
      <c r="A108" s="1" t="s">
        <v>180</v>
      </c>
      <c r="B108" s="28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</row>
    <row r="109" spans="1:61" x14ac:dyDescent="0.2">
      <c r="A109" s="1" t="s">
        <v>50</v>
      </c>
      <c r="B109" s="28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</row>
    <row r="110" spans="1:61" x14ac:dyDescent="0.2">
      <c r="A110" s="1" t="s">
        <v>181</v>
      </c>
      <c r="B110" s="28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</row>
    <row r="111" spans="1:61" x14ac:dyDescent="0.2">
      <c r="A111" s="1" t="s">
        <v>51</v>
      </c>
      <c r="B111" s="28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</row>
    <row r="112" spans="1:61" x14ac:dyDescent="0.2">
      <c r="A112" s="1" t="s">
        <v>52</v>
      </c>
      <c r="B112" s="28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</row>
    <row r="113" spans="1:61" x14ac:dyDescent="0.2">
      <c r="A113" s="1" t="s">
        <v>53</v>
      </c>
      <c r="B113" s="28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</row>
    <row r="114" spans="1:61" x14ac:dyDescent="0.2">
      <c r="A114" s="1" t="s">
        <v>54</v>
      </c>
      <c r="B114" s="28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</row>
    <row r="115" spans="1:61" x14ac:dyDescent="0.2">
      <c r="A115" s="1" t="s">
        <v>182</v>
      </c>
      <c r="B115" s="28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</row>
    <row r="116" spans="1:61" x14ac:dyDescent="0.2">
      <c r="A116" s="1" t="s">
        <v>55</v>
      </c>
      <c r="B116" s="28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</row>
    <row r="117" spans="1:61" x14ac:dyDescent="0.2">
      <c r="A117" s="1" t="s">
        <v>183</v>
      </c>
      <c r="B117" s="28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</row>
    <row r="118" spans="1:61" x14ac:dyDescent="0.2">
      <c r="A118" s="1" t="s">
        <v>184</v>
      </c>
      <c r="B118" s="28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</row>
    <row r="119" spans="1:61" x14ac:dyDescent="0.2">
      <c r="A119" s="1" t="s">
        <v>56</v>
      </c>
      <c r="B119" s="28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</row>
    <row r="120" spans="1:61" x14ac:dyDescent="0.2">
      <c r="A120" s="1" t="s">
        <v>57</v>
      </c>
      <c r="B120" s="28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</row>
    <row r="121" spans="1:61" s="10" customFormat="1" x14ac:dyDescent="0.2">
      <c r="A121" s="10" t="s">
        <v>185</v>
      </c>
      <c r="B121" s="28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</row>
    <row r="122" spans="1:61" x14ac:dyDescent="0.2"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</row>
    <row r="123" spans="1:61" x14ac:dyDescent="0.2"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</row>
    <row r="124" spans="1:61" x14ac:dyDescent="0.2"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</row>
    <row r="125" spans="1:61" x14ac:dyDescent="0.2"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</row>
    <row r="126" spans="1:61" x14ac:dyDescent="0.2"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</row>
    <row r="127" spans="1:61" x14ac:dyDescent="0.2"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</row>
    <row r="128" spans="1:61" x14ac:dyDescent="0.2"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</row>
    <row r="129" spans="2:61" x14ac:dyDescent="0.2"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</row>
    <row r="130" spans="2:61" x14ac:dyDescent="0.2"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</row>
    <row r="131" spans="2:61" x14ac:dyDescent="0.2"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</row>
    <row r="132" spans="2:61" x14ac:dyDescent="0.2"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</row>
    <row r="133" spans="2:61" x14ac:dyDescent="0.2"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</row>
    <row r="134" spans="2:61" x14ac:dyDescent="0.2"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</row>
    <row r="135" spans="2:61" x14ac:dyDescent="0.2"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</row>
    <row r="136" spans="2:61" x14ac:dyDescent="0.2"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</row>
    <row r="137" spans="2:61" x14ac:dyDescent="0.2"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</row>
    <row r="138" spans="2:61" x14ac:dyDescent="0.2"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</row>
    <row r="139" spans="2:61" x14ac:dyDescent="0.2"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</row>
    <row r="140" spans="2:61" x14ac:dyDescent="0.2"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</row>
    <row r="141" spans="2:61" x14ac:dyDescent="0.2"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</row>
    <row r="142" spans="2:61" x14ac:dyDescent="0.2"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</row>
    <row r="143" spans="2:61" x14ac:dyDescent="0.2"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</row>
    <row r="144" spans="2:61" x14ac:dyDescent="0.2"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</row>
    <row r="145" spans="2:61" x14ac:dyDescent="0.2"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</row>
    <row r="146" spans="2:61" x14ac:dyDescent="0.2"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</row>
    <row r="147" spans="2:61" x14ac:dyDescent="0.2"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</row>
    <row r="148" spans="2:61" x14ac:dyDescent="0.2"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</row>
    <row r="149" spans="2:61" x14ac:dyDescent="0.2"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</row>
    <row r="150" spans="2:61" x14ac:dyDescent="0.2"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</row>
    <row r="151" spans="2:61" x14ac:dyDescent="0.2"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</row>
    <row r="152" spans="2:61" x14ac:dyDescent="0.2"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</row>
    <row r="153" spans="2:61" x14ac:dyDescent="0.2"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</row>
    <row r="154" spans="2:61" x14ac:dyDescent="0.2"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</row>
    <row r="155" spans="2:61" x14ac:dyDescent="0.2"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</row>
    <row r="156" spans="2:61" x14ac:dyDescent="0.2"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</row>
    <row r="157" spans="2:61" x14ac:dyDescent="0.2"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</row>
    <row r="158" spans="2:61" x14ac:dyDescent="0.2"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</row>
    <row r="159" spans="2:61" x14ac:dyDescent="0.2"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</row>
    <row r="160" spans="2:61" x14ac:dyDescent="0.2"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</row>
    <row r="161" spans="2:61" x14ac:dyDescent="0.2"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</row>
    <row r="162" spans="2:61" x14ac:dyDescent="0.2"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</row>
    <row r="163" spans="2:61" x14ac:dyDescent="0.2"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</row>
    <row r="164" spans="2:61" x14ac:dyDescent="0.2"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</row>
    <row r="165" spans="2:61" x14ac:dyDescent="0.2"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</row>
    <row r="166" spans="2:61" x14ac:dyDescent="0.2"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</row>
    <row r="167" spans="2:61" x14ac:dyDescent="0.2"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</row>
    <row r="168" spans="2:61" x14ac:dyDescent="0.2"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</row>
    <row r="169" spans="2:61" x14ac:dyDescent="0.2"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</row>
    <row r="170" spans="2:61" x14ac:dyDescent="0.2"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</row>
    <row r="171" spans="2:61" x14ac:dyDescent="0.2"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</row>
    <row r="172" spans="2:61" x14ac:dyDescent="0.2"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</row>
    <row r="173" spans="2:61" x14ac:dyDescent="0.2"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</row>
    <row r="174" spans="2:61" x14ac:dyDescent="0.2"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</row>
    <row r="175" spans="2:61" x14ac:dyDescent="0.2"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</row>
    <row r="176" spans="2:61" x14ac:dyDescent="0.2"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</row>
    <row r="177" spans="2:61" x14ac:dyDescent="0.2"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</row>
    <row r="178" spans="2:61" x14ac:dyDescent="0.2"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</row>
    <row r="179" spans="2:61" x14ac:dyDescent="0.2"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</row>
    <row r="180" spans="2:61" x14ac:dyDescent="0.2"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</row>
    <row r="181" spans="2:61" x14ac:dyDescent="0.2"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</row>
    <row r="182" spans="2:61" x14ac:dyDescent="0.2"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</row>
    <row r="183" spans="2:61" x14ac:dyDescent="0.2"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</row>
    <row r="184" spans="2:61" x14ac:dyDescent="0.2"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</row>
    <row r="185" spans="2:61" x14ac:dyDescent="0.2"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</row>
    <row r="186" spans="2:61" x14ac:dyDescent="0.2"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</row>
    <row r="187" spans="2:61" x14ac:dyDescent="0.2"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</row>
    <row r="188" spans="2:61" x14ac:dyDescent="0.2"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</row>
    <row r="189" spans="2:61" x14ac:dyDescent="0.2"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</row>
    <row r="190" spans="2:61" x14ac:dyDescent="0.2"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</row>
    <row r="191" spans="2:61" x14ac:dyDescent="0.2"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</row>
    <row r="192" spans="2:61" x14ac:dyDescent="0.2"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</row>
    <row r="193" spans="2:61" x14ac:dyDescent="0.2"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</row>
    <row r="194" spans="2:61" x14ac:dyDescent="0.2"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</row>
    <row r="195" spans="2:61" x14ac:dyDescent="0.2"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</row>
    <row r="196" spans="2:61" x14ac:dyDescent="0.2"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</row>
    <row r="197" spans="2:61" x14ac:dyDescent="0.2"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</row>
    <row r="198" spans="2:61" x14ac:dyDescent="0.2"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</row>
    <row r="199" spans="2:61" x14ac:dyDescent="0.2"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</row>
    <row r="200" spans="2:61" x14ac:dyDescent="0.2"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</row>
    <row r="201" spans="2:61" x14ac:dyDescent="0.2"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</row>
    <row r="202" spans="2:61" x14ac:dyDescent="0.2"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</row>
    <row r="203" spans="2:61" x14ac:dyDescent="0.2"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</row>
    <row r="204" spans="2:61" x14ac:dyDescent="0.2"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</row>
    <row r="205" spans="2:61" x14ac:dyDescent="0.2"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</row>
    <row r="206" spans="2:61" x14ac:dyDescent="0.2"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</row>
    <row r="207" spans="2:61" x14ac:dyDescent="0.2"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</row>
    <row r="208" spans="2:61" x14ac:dyDescent="0.2"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</row>
    <row r="209" spans="2:61" x14ac:dyDescent="0.2"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</row>
    <row r="210" spans="2:61" x14ac:dyDescent="0.2"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</row>
    <row r="211" spans="2:61" x14ac:dyDescent="0.2"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</row>
    <row r="212" spans="2:61" x14ac:dyDescent="0.2"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</row>
    <row r="213" spans="2:61" x14ac:dyDescent="0.2"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</row>
    <row r="214" spans="2:61" x14ac:dyDescent="0.2"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</row>
    <row r="215" spans="2:61" x14ac:dyDescent="0.2"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</row>
    <row r="216" spans="2:61" x14ac:dyDescent="0.2"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</row>
    <row r="217" spans="2:61" x14ac:dyDescent="0.2"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</row>
    <row r="218" spans="2:61" x14ac:dyDescent="0.2"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</row>
    <row r="219" spans="2:61" x14ac:dyDescent="0.2"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</row>
    <row r="220" spans="2:61" x14ac:dyDescent="0.2"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</row>
    <row r="221" spans="2:61" x14ac:dyDescent="0.2"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</row>
    <row r="222" spans="2:61" x14ac:dyDescent="0.2"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</row>
    <row r="223" spans="2:61" x14ac:dyDescent="0.2"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</row>
    <row r="224" spans="2:61" x14ac:dyDescent="0.2"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</row>
    <row r="225" spans="2:61" x14ac:dyDescent="0.2"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</row>
    <row r="226" spans="2:61" x14ac:dyDescent="0.2"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</row>
    <row r="227" spans="2:61" x14ac:dyDescent="0.2"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</row>
    <row r="228" spans="2:61" x14ac:dyDescent="0.2"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</row>
    <row r="229" spans="2:61" x14ac:dyDescent="0.2"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</row>
    <row r="230" spans="2:61" x14ac:dyDescent="0.2"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</row>
    <row r="231" spans="2:61" x14ac:dyDescent="0.2"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</row>
    <row r="232" spans="2:61" x14ac:dyDescent="0.2"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</row>
    <row r="233" spans="2:61" x14ac:dyDescent="0.2"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</row>
    <row r="234" spans="2:61" x14ac:dyDescent="0.2"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</row>
    <row r="235" spans="2:61" x14ac:dyDescent="0.2"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</row>
    <row r="236" spans="2:61" x14ac:dyDescent="0.2"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</row>
    <row r="237" spans="2:61" x14ac:dyDescent="0.2"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</row>
  </sheetData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Raw Data</vt:lpstr>
      <vt:lpstr>Results Table</vt:lpstr>
      <vt:lpstr>Mean Scores</vt:lpstr>
      <vt:lpstr>Main Results</vt:lpstr>
      <vt:lpstr>Extreme Scores</vt:lpstr>
      <vt:lpstr>Scores to Date</vt:lpstr>
      <vt:lpstr>'Results Table'!Print_Area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Schema scoring key</dc:title>
  <dc:creator>chris lee</dc:creator>
  <cp:lastModifiedBy>Microsoft Office User</cp:lastModifiedBy>
  <cp:lastPrinted>2011-09-30T03:08:28Z</cp:lastPrinted>
  <dcterms:created xsi:type="dcterms:W3CDTF">1999-12-14T08:34:31Z</dcterms:created>
  <dcterms:modified xsi:type="dcterms:W3CDTF">2023-02-13T01:39:32Z</dcterms:modified>
</cp:coreProperties>
</file>